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27026" yWindow="65426" windowWidth="38620" windowHeight="21100" activeTab="0"/>
  </bookViews>
  <sheets>
    <sheet name="Položkový rozpočet" sheetId="1" r:id="rId1"/>
  </sheets>
  <definedNames/>
  <calcPr calcId="191029"/>
  <extLst/>
</workbook>
</file>

<file path=xl/sharedStrings.xml><?xml version="1.0" encoding="utf-8"?>
<sst xmlns="http://schemas.openxmlformats.org/spreadsheetml/2006/main" count="168" uniqueCount="92">
  <si>
    <t>Číslo</t>
  </si>
  <si>
    <t>Položka</t>
  </si>
  <si>
    <t>Množství</t>
  </si>
  <si>
    <t>MJ</t>
  </si>
  <si>
    <t>DPH 21%</t>
  </si>
  <si>
    <t>Kč/MJ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</si>
  <si>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</si>
  <si>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</si>
  <si>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</si>
  <si>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</si>
  <si>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</si>
  <si>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</si>
  <si>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</si>
  <si>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</si>
  <si>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</si>
  <si>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1.6</t>
  </si>
  <si>
    <t>1.7</t>
  </si>
  <si>
    <t>1.8</t>
  </si>
  <si>
    <t>1.9</t>
  </si>
  <si>
    <t>Výložník UD 1/89 - 1500</t>
  </si>
  <si>
    <t>1.10</t>
  </si>
  <si>
    <t>Výložník UNI 1 - 1000</t>
  </si>
  <si>
    <t>1.11</t>
  </si>
  <si>
    <t>Výložník UNI 1 - 1500</t>
  </si>
  <si>
    <t>1.12</t>
  </si>
  <si>
    <t>Proudové svorky (svítidlo na vrchní vedení)</t>
  </si>
  <si>
    <t>1.13</t>
  </si>
  <si>
    <t>Bandimex páska</t>
  </si>
  <si>
    <t>m</t>
  </si>
  <si>
    <t>1.14</t>
  </si>
  <si>
    <t>Svodový kabel CYKY 3x1,5 mm (mezi svítidlem a svorkovnicí)</t>
  </si>
  <si>
    <t>2.</t>
  </si>
  <si>
    <t>Montážní práce</t>
  </si>
  <si>
    <t>2.1</t>
  </si>
  <si>
    <t>Demontáž stávajícího svítidla</t>
  </si>
  <si>
    <t>2.2</t>
  </si>
  <si>
    <t>Montáž nového svítidla</t>
  </si>
  <si>
    <t>2.3</t>
  </si>
  <si>
    <t>Výměna kabelu CYKY 3x1,5 mm</t>
  </si>
  <si>
    <t>2.4</t>
  </si>
  <si>
    <t>Montáž výložníku</t>
  </si>
  <si>
    <t>2.5</t>
  </si>
  <si>
    <t>Demontáž stávajícího výložníku</t>
  </si>
  <si>
    <t>2.6</t>
  </si>
  <si>
    <t>Demontáž výložníku a svítidla (001_065)</t>
  </si>
  <si>
    <t>3.</t>
  </si>
  <si>
    <t>Ostatní</t>
  </si>
  <si>
    <t>3.1</t>
  </si>
  <si>
    <t>Pronájem montážní plošiny (hod.)</t>
  </si>
  <si>
    <t>hod</t>
  </si>
  <si>
    <t>3.2</t>
  </si>
  <si>
    <t>Příplatek za recyklaci svítidel</t>
  </si>
  <si>
    <t>3.3</t>
  </si>
  <si>
    <t>DIO, zajištění stavby</t>
  </si>
  <si>
    <t>set</t>
  </si>
  <si>
    <t>3.4</t>
  </si>
  <si>
    <t>Odvoz a likvidace demontovaného materiálu</t>
  </si>
  <si>
    <t>kpl</t>
  </si>
  <si>
    <t>3.5</t>
  </si>
  <si>
    <t>Revizní zpráva RVO</t>
  </si>
  <si>
    <t>3.6</t>
  </si>
  <si>
    <t>Suma</t>
  </si>
  <si>
    <t>Rekapitulace</t>
  </si>
  <si>
    <t>podíl</t>
  </si>
  <si>
    <t>bez DPH</t>
  </si>
  <si>
    <t>DPH (21%)</t>
  </si>
  <si>
    <t>s DPH</t>
  </si>
  <si>
    <t>4.</t>
  </si>
  <si>
    <t>5.</t>
  </si>
  <si>
    <t>6.</t>
  </si>
  <si>
    <t>Dne:</t>
  </si>
  <si>
    <t>Zpracoval:</t>
  </si>
  <si>
    <t>Projekt: Modernizace veřejného osvětlení ve městě Český Brod</t>
  </si>
  <si>
    <t xml:space="preserve">Aktualizace pasportu </t>
  </si>
  <si>
    <t>Silniční LED svítidlo typ A/2700K/CLO (výpočet 1)</t>
  </si>
  <si>
    <t>Silniční LED svítidlo typ B/2700K/CLO (výpočet 2)</t>
  </si>
  <si>
    <t>Silniční LED svítidlo typ C/2700K/CLO (výpočet 3)</t>
  </si>
  <si>
    <t>Silniční LED svítidlo typ D/2700K/CLO (výpočet 4)</t>
  </si>
  <si>
    <t>Silniční LED svítidlo typ E/2700K/CLO (výpočet 5)</t>
  </si>
  <si>
    <t>Silniční LED svítidlo typ F/2700K/CLO (výpočet 6)</t>
  </si>
  <si>
    <t>Silniční LED svítidlo typ G/2700K/CLO (výpočet 7)</t>
  </si>
  <si>
    <t>Silniční LED svítidlo typ H/2700K/CLO (výpočet 8)</t>
  </si>
  <si>
    <t>způsobilé</t>
  </si>
  <si>
    <t>nezpůsobilé</t>
  </si>
  <si>
    <t>výdaje v Kč bez DPH</t>
  </si>
  <si>
    <t>výdaje v Kč s DPH</t>
  </si>
  <si>
    <t>Celkové výdaje</t>
  </si>
  <si>
    <t>z toho způsobilé výdaje</t>
  </si>
  <si>
    <t>z toho nezpůsobilé výdaje</t>
  </si>
  <si>
    <t>3.7</t>
  </si>
  <si>
    <t>Certifikované měření osvětlení</t>
  </si>
  <si>
    <t>úsek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</si>
</sst>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č&quot;_-;\-* #,##0.00\ &quot;Kč&quot;_-;_-* &quot;-&quot;??\ &quot;Kč&quot;_-;_-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BE4D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3" borderId="2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10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/>
    <xf numFmtId="0" fontId="3" fillId="2" borderId="8" xfId="0" applyFont="1" applyFill="1" applyBorder="1" applyAlignment="1">
      <alignment horizontal="center" wrapText="1"/>
    </xf>
    <xf numFmtId="0" fontId="4" fillId="0" borderId="9" xfId="0" applyFont="1" applyBorder="1"/>
    <xf numFmtId="0" fontId="4" fillId="0" borderId="10" xfId="0" applyFont="1" applyBorder="1"/>
    <xf numFmtId="164" fontId="2" fillId="0" borderId="5" xfId="0" applyNumberFormat="1" applyFont="1" applyBorder="1" applyAlignment="1">
      <alignment horizontal="left" vertical="center"/>
    </xf>
    <xf numFmtId="0" fontId="4" fillId="0" borderId="5" xfId="0" applyFont="1" applyBorder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tabSelected="1" workbookViewId="0" topLeftCell="A1">
      <selection activeCell="E35" sqref="E35"/>
    </sheetView>
  </sheetViews>
  <sheetFormatPr defaultColWidth="14.421875" defaultRowHeight="15" customHeight="1"/>
  <cols>
    <col min="1" max="1" width="3.140625" style="0" customWidth="1"/>
    <col min="2" max="2" width="5.00390625" style="0" bestFit="1" customWidth="1"/>
    <col min="3" max="3" width="47.140625" style="0" bestFit="1" customWidth="1"/>
    <col min="4" max="4" width="7.7109375" style="0" bestFit="1" customWidth="1"/>
    <col min="5" max="5" width="6.140625" style="0" bestFit="1" customWidth="1"/>
    <col min="6" max="6" width="13.57421875" style="0" bestFit="1" customWidth="1"/>
    <col min="7" max="7" width="13.7109375" style="0" bestFit="1" customWidth="1"/>
    <col min="8" max="8" width="13.57421875" style="0" bestFit="1" customWidth="1"/>
    <col min="9" max="9" width="2.7109375" style="0" customWidth="1"/>
    <col min="10" max="10" width="13.7109375" style="0" bestFit="1" customWidth="1"/>
    <col min="11" max="11" width="11.421875" style="0" bestFit="1" customWidth="1"/>
    <col min="12" max="12" width="12.28125" style="0" bestFit="1" customWidth="1"/>
    <col min="13" max="13" width="3.28125" style="0" customWidth="1"/>
    <col min="14" max="14" width="14.8515625" style="0" customWidth="1"/>
    <col min="15" max="26" width="9.140625" style="0" customWidth="1"/>
  </cols>
  <sheetData>
    <row r="1" spans="1:26" ht="12.75" customHeight="1">
      <c r="A1" s="1"/>
      <c r="B1" s="65" t="s">
        <v>72</v>
      </c>
      <c r="C1" s="66"/>
      <c r="D1" s="1"/>
      <c r="E1" s="1"/>
      <c r="F1" s="1"/>
      <c r="G1" s="1"/>
      <c r="H1" s="1"/>
      <c r="I1" s="1"/>
      <c r="J1" s="2"/>
      <c r="K1" s="1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67" t="s">
        <v>0</v>
      </c>
      <c r="C2" s="68" t="s">
        <v>1</v>
      </c>
      <c r="D2" s="68" t="s">
        <v>2</v>
      </c>
      <c r="E2" s="68" t="s">
        <v>3</v>
      </c>
      <c r="F2" s="60" t="s">
        <v>84</v>
      </c>
      <c r="G2" s="61"/>
      <c r="H2" s="62"/>
      <c r="I2" s="4"/>
      <c r="J2" s="60" t="s">
        <v>85</v>
      </c>
      <c r="K2" s="62"/>
      <c r="L2" s="57" t="s">
        <v>4</v>
      </c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59"/>
      <c r="C3" s="59"/>
      <c r="D3" s="59"/>
      <c r="E3" s="59"/>
      <c r="F3" s="6" t="s">
        <v>5</v>
      </c>
      <c r="G3" s="6" t="s">
        <v>82</v>
      </c>
      <c r="H3" s="6" t="s">
        <v>83</v>
      </c>
      <c r="I3" s="6"/>
      <c r="J3" s="6" t="s">
        <v>82</v>
      </c>
      <c r="K3" s="6" t="s">
        <v>83</v>
      </c>
      <c r="L3" s="58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7" t="s">
        <v>6</v>
      </c>
      <c r="C4" s="8" t="s">
        <v>7</v>
      </c>
      <c r="D4" s="9"/>
      <c r="E4" s="9"/>
      <c r="F4" s="10"/>
      <c r="G4" s="11"/>
      <c r="H4" s="11"/>
      <c r="I4" s="12"/>
      <c r="J4" s="11"/>
      <c r="K4" s="11"/>
      <c r="L4" s="59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3" t="s">
        <v>8</v>
      </c>
      <c r="C5" s="14" t="s">
        <v>74</v>
      </c>
      <c r="D5" s="15">
        <v>123</v>
      </c>
      <c r="E5" s="16" t="s">
        <v>9</v>
      </c>
      <c r="F5" s="17"/>
      <c r="G5" s="18">
        <f aca="true" t="shared" si="0" ref="G5:G18">D5*F5</f>
        <v>0</v>
      </c>
      <c r="H5" s="18" t="s">
        <v>10</v>
      </c>
      <c r="I5" s="18"/>
      <c r="J5" s="18">
        <f aca="true" t="shared" si="1" ref="J5:J18">G5*1.21</f>
        <v>0</v>
      </c>
      <c r="K5" s="18" t="s">
        <v>10</v>
      </c>
      <c r="L5" s="12">
        <f aca="true" t="shared" si="2" ref="L5:L18">J5-G5</f>
        <v>0</v>
      </c>
      <c r="M5" s="1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3" t="s">
        <v>11</v>
      </c>
      <c r="C6" s="14" t="s">
        <v>75</v>
      </c>
      <c r="D6" s="15">
        <v>12</v>
      </c>
      <c r="E6" s="16" t="s">
        <v>9</v>
      </c>
      <c r="F6" s="17"/>
      <c r="G6" s="18">
        <f t="shared" si="0"/>
        <v>0</v>
      </c>
      <c r="H6" s="18" t="s">
        <v>10</v>
      </c>
      <c r="I6" s="18"/>
      <c r="J6" s="18">
        <f t="shared" si="1"/>
        <v>0</v>
      </c>
      <c r="K6" s="18" t="s">
        <v>10</v>
      </c>
      <c r="L6" s="12">
        <f t="shared" si="2"/>
        <v>0</v>
      </c>
      <c r="M6" s="1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3" t="s">
        <v>12</v>
      </c>
      <c r="C7" s="14" t="s">
        <v>76</v>
      </c>
      <c r="D7" s="15">
        <v>7</v>
      </c>
      <c r="E7" s="16" t="s">
        <v>9</v>
      </c>
      <c r="F7" s="17"/>
      <c r="G7" s="18">
        <f t="shared" si="0"/>
        <v>0</v>
      </c>
      <c r="H7" s="18" t="s">
        <v>10</v>
      </c>
      <c r="I7" s="18"/>
      <c r="J7" s="18">
        <f t="shared" si="1"/>
        <v>0</v>
      </c>
      <c r="K7" s="18" t="s">
        <v>10</v>
      </c>
      <c r="L7" s="12">
        <f t="shared" si="2"/>
        <v>0</v>
      </c>
      <c r="M7" s="1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3" t="s">
        <v>13</v>
      </c>
      <c r="C8" s="14" t="s">
        <v>77</v>
      </c>
      <c r="D8" s="15">
        <v>73</v>
      </c>
      <c r="E8" s="16" t="s">
        <v>9</v>
      </c>
      <c r="F8" s="17"/>
      <c r="G8" s="18">
        <f t="shared" si="0"/>
        <v>0</v>
      </c>
      <c r="H8" s="18" t="s">
        <v>10</v>
      </c>
      <c r="I8" s="18"/>
      <c r="J8" s="18">
        <f t="shared" si="1"/>
        <v>0</v>
      </c>
      <c r="K8" s="18" t="s">
        <v>10</v>
      </c>
      <c r="L8" s="12">
        <f t="shared" si="2"/>
        <v>0</v>
      </c>
      <c r="M8" s="1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3" t="s">
        <v>14</v>
      </c>
      <c r="C9" s="14" t="s">
        <v>78</v>
      </c>
      <c r="D9" s="15">
        <v>15</v>
      </c>
      <c r="E9" s="16" t="s">
        <v>9</v>
      </c>
      <c r="F9" s="17"/>
      <c r="G9" s="18">
        <f t="shared" si="0"/>
        <v>0</v>
      </c>
      <c r="H9" s="18" t="s">
        <v>10</v>
      </c>
      <c r="I9" s="18"/>
      <c r="J9" s="18">
        <f t="shared" si="1"/>
        <v>0</v>
      </c>
      <c r="K9" s="18" t="s">
        <v>10</v>
      </c>
      <c r="L9" s="12">
        <f t="shared" si="2"/>
        <v>0</v>
      </c>
      <c r="M9" s="1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79</v>
      </c>
      <c r="D10" s="15">
        <v>3</v>
      </c>
      <c r="E10" s="16" t="s">
        <v>9</v>
      </c>
      <c r="F10" s="17"/>
      <c r="G10" s="18">
        <f t="shared" si="0"/>
        <v>0</v>
      </c>
      <c r="H10" s="18" t="s">
        <v>10</v>
      </c>
      <c r="I10" s="18"/>
      <c r="J10" s="18">
        <f t="shared" si="1"/>
        <v>0</v>
      </c>
      <c r="K10" s="18" t="s">
        <v>10</v>
      </c>
      <c r="L10" s="12">
        <f t="shared" si="2"/>
        <v>0</v>
      </c>
      <c r="M10" s="1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3" t="s">
        <v>16</v>
      </c>
      <c r="C11" s="14" t="s">
        <v>80</v>
      </c>
      <c r="D11" s="15">
        <v>12</v>
      </c>
      <c r="E11" s="16" t="s">
        <v>9</v>
      </c>
      <c r="F11" s="17"/>
      <c r="G11" s="18">
        <f t="shared" si="0"/>
        <v>0</v>
      </c>
      <c r="H11" s="18" t="s">
        <v>10</v>
      </c>
      <c r="I11" s="18"/>
      <c r="J11" s="18">
        <f t="shared" si="1"/>
        <v>0</v>
      </c>
      <c r="K11" s="18" t="s">
        <v>10</v>
      </c>
      <c r="L11" s="12">
        <f t="shared" si="2"/>
        <v>0</v>
      </c>
      <c r="M11" s="1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3" t="s">
        <v>17</v>
      </c>
      <c r="C12" s="14" t="s">
        <v>81</v>
      </c>
      <c r="D12" s="15">
        <v>56</v>
      </c>
      <c r="E12" s="16" t="s">
        <v>9</v>
      </c>
      <c r="F12" s="17"/>
      <c r="G12" s="18">
        <f t="shared" si="0"/>
        <v>0</v>
      </c>
      <c r="H12" s="18" t="s">
        <v>10</v>
      </c>
      <c r="I12" s="18"/>
      <c r="J12" s="18">
        <f t="shared" si="1"/>
        <v>0</v>
      </c>
      <c r="K12" s="18" t="s">
        <v>10</v>
      </c>
      <c r="L12" s="12">
        <f t="shared" si="2"/>
        <v>0</v>
      </c>
      <c r="M12" s="1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3" t="s">
        <v>18</v>
      </c>
      <c r="C13" s="20" t="s">
        <v>19</v>
      </c>
      <c r="D13" s="15">
        <v>1</v>
      </c>
      <c r="E13" s="16" t="s">
        <v>9</v>
      </c>
      <c r="F13" s="17"/>
      <c r="G13" s="18">
        <f t="shared" si="0"/>
        <v>0</v>
      </c>
      <c r="H13" s="18" t="s">
        <v>10</v>
      </c>
      <c r="I13" s="18"/>
      <c r="J13" s="18">
        <f t="shared" si="1"/>
        <v>0</v>
      </c>
      <c r="K13" s="18" t="s">
        <v>10</v>
      </c>
      <c r="L13" s="12">
        <f t="shared" si="2"/>
        <v>0</v>
      </c>
      <c r="M13" s="1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3" t="s">
        <v>20</v>
      </c>
      <c r="C14" s="20" t="s">
        <v>21</v>
      </c>
      <c r="D14" s="16">
        <v>16</v>
      </c>
      <c r="E14" s="16" t="s">
        <v>9</v>
      </c>
      <c r="F14" s="17"/>
      <c r="G14" s="18">
        <f t="shared" si="0"/>
        <v>0</v>
      </c>
      <c r="H14" s="18" t="s">
        <v>10</v>
      </c>
      <c r="I14" s="18"/>
      <c r="J14" s="18">
        <f t="shared" si="1"/>
        <v>0</v>
      </c>
      <c r="K14" s="18" t="s">
        <v>10</v>
      </c>
      <c r="L14" s="12">
        <f t="shared" si="2"/>
        <v>0</v>
      </c>
      <c r="M14" s="1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3" t="s">
        <v>22</v>
      </c>
      <c r="C15" s="20" t="s">
        <v>23</v>
      </c>
      <c r="D15" s="15">
        <v>12</v>
      </c>
      <c r="E15" s="16" t="s">
        <v>9</v>
      </c>
      <c r="F15" s="17"/>
      <c r="G15" s="18">
        <f t="shared" si="0"/>
        <v>0</v>
      </c>
      <c r="H15" s="18" t="s">
        <v>10</v>
      </c>
      <c r="I15" s="18"/>
      <c r="J15" s="18">
        <f t="shared" si="1"/>
        <v>0</v>
      </c>
      <c r="K15" s="18" t="s">
        <v>10</v>
      </c>
      <c r="L15" s="12">
        <f t="shared" si="2"/>
        <v>0</v>
      </c>
      <c r="M15" s="1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3" t="s">
        <v>24</v>
      </c>
      <c r="C16" s="20" t="s">
        <v>25</v>
      </c>
      <c r="D16" s="15">
        <f>32*2</f>
        <v>64</v>
      </c>
      <c r="E16" s="16" t="s">
        <v>9</v>
      </c>
      <c r="F16" s="17"/>
      <c r="G16" s="18">
        <f t="shared" si="0"/>
        <v>0</v>
      </c>
      <c r="H16" s="18" t="s">
        <v>10</v>
      </c>
      <c r="I16" s="18"/>
      <c r="J16" s="18">
        <f t="shared" si="1"/>
        <v>0</v>
      </c>
      <c r="K16" s="18" t="s">
        <v>10</v>
      </c>
      <c r="L16" s="12">
        <f t="shared" si="2"/>
        <v>0</v>
      </c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3" t="s">
        <v>26</v>
      </c>
      <c r="C17" s="20" t="s">
        <v>27</v>
      </c>
      <c r="D17" s="15">
        <v>64</v>
      </c>
      <c r="E17" s="16" t="s">
        <v>28</v>
      </c>
      <c r="F17" s="17"/>
      <c r="G17" s="18">
        <f t="shared" si="0"/>
        <v>0</v>
      </c>
      <c r="H17" s="18" t="s">
        <v>10</v>
      </c>
      <c r="I17" s="18"/>
      <c r="J17" s="18">
        <f t="shared" si="1"/>
        <v>0</v>
      </c>
      <c r="K17" s="18" t="s">
        <v>10</v>
      </c>
      <c r="L17" s="12">
        <f t="shared" si="2"/>
        <v>0</v>
      </c>
      <c r="M17" s="1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3" t="s">
        <v>29</v>
      </c>
      <c r="C18" s="14" t="s">
        <v>30</v>
      </c>
      <c r="D18" s="15">
        <v>1850</v>
      </c>
      <c r="E18" s="16" t="s">
        <v>28</v>
      </c>
      <c r="F18" s="17"/>
      <c r="G18" s="18">
        <f t="shared" si="0"/>
        <v>0</v>
      </c>
      <c r="H18" s="18" t="s">
        <v>10</v>
      </c>
      <c r="I18" s="18"/>
      <c r="J18" s="18">
        <f t="shared" si="1"/>
        <v>0</v>
      </c>
      <c r="K18" s="18" t="s">
        <v>10</v>
      </c>
      <c r="L18" s="12">
        <f t="shared" si="2"/>
        <v>0</v>
      </c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21"/>
      <c r="C19" s="1"/>
      <c r="D19" s="3"/>
      <c r="E19" s="3"/>
      <c r="F19" s="22"/>
      <c r="G19" s="19"/>
      <c r="H19" s="19"/>
      <c r="I19" s="19"/>
      <c r="J19" s="19"/>
      <c r="K19" s="19"/>
      <c r="L19" s="19"/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7" t="s">
        <v>31</v>
      </c>
      <c r="C20" s="8" t="s">
        <v>32</v>
      </c>
      <c r="D20" s="9"/>
      <c r="E20" s="9"/>
      <c r="F20" s="9"/>
      <c r="G20" s="11"/>
      <c r="H20" s="11"/>
      <c r="I20" s="12"/>
      <c r="J20" s="11"/>
      <c r="K20" s="11"/>
      <c r="L20" s="11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23" t="s">
        <v>33</v>
      </c>
      <c r="C21" s="24" t="s">
        <v>34</v>
      </c>
      <c r="D21" s="16">
        <v>295</v>
      </c>
      <c r="E21" s="16" t="s">
        <v>9</v>
      </c>
      <c r="F21" s="25"/>
      <c r="G21" s="12">
        <f aca="true" t="shared" si="3" ref="G21:G26">D21*F21</f>
        <v>0</v>
      </c>
      <c r="H21" s="12" t="s">
        <v>10</v>
      </c>
      <c r="I21" s="12"/>
      <c r="J21" s="12">
        <f aca="true" t="shared" si="4" ref="J21:J26">G21*1.21</f>
        <v>0</v>
      </c>
      <c r="K21" s="12" t="s">
        <v>10</v>
      </c>
      <c r="L21" s="12">
        <f aca="true" t="shared" si="5" ref="L21:L26">J21-G21</f>
        <v>0</v>
      </c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23" t="s">
        <v>35</v>
      </c>
      <c r="C22" s="24" t="s">
        <v>36</v>
      </c>
      <c r="D22" s="16">
        <v>301</v>
      </c>
      <c r="E22" s="16" t="s">
        <v>9</v>
      </c>
      <c r="F22" s="25"/>
      <c r="G22" s="12">
        <f t="shared" si="3"/>
        <v>0</v>
      </c>
      <c r="H22" s="12" t="s">
        <v>10</v>
      </c>
      <c r="I22" s="12"/>
      <c r="J22" s="12">
        <f t="shared" si="4"/>
        <v>0</v>
      </c>
      <c r="K22" s="12" t="s">
        <v>10</v>
      </c>
      <c r="L22" s="12">
        <f t="shared" si="5"/>
        <v>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23" t="s">
        <v>37</v>
      </c>
      <c r="C23" s="26" t="s">
        <v>38</v>
      </c>
      <c r="D23" s="16">
        <f>D18</f>
        <v>1850</v>
      </c>
      <c r="E23" s="16" t="s">
        <v>28</v>
      </c>
      <c r="F23" s="17"/>
      <c r="G23" s="12">
        <f t="shared" si="3"/>
        <v>0</v>
      </c>
      <c r="H23" s="18" t="s">
        <v>10</v>
      </c>
      <c r="I23" s="18"/>
      <c r="J23" s="12">
        <f t="shared" si="4"/>
        <v>0</v>
      </c>
      <c r="K23" s="12" t="s">
        <v>10</v>
      </c>
      <c r="L23" s="12">
        <f t="shared" si="5"/>
        <v>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23" t="s">
        <v>39</v>
      </c>
      <c r="C24" s="27" t="s">
        <v>40</v>
      </c>
      <c r="D24" s="16">
        <v>29</v>
      </c>
      <c r="E24" s="16" t="s">
        <v>9</v>
      </c>
      <c r="F24" s="25"/>
      <c r="G24" s="12">
        <f t="shared" si="3"/>
        <v>0</v>
      </c>
      <c r="H24" s="12" t="s">
        <v>10</v>
      </c>
      <c r="I24" s="12"/>
      <c r="J24" s="12">
        <f t="shared" si="4"/>
        <v>0</v>
      </c>
      <c r="K24" s="12" t="s">
        <v>10</v>
      </c>
      <c r="L24" s="12">
        <f t="shared" si="5"/>
        <v>0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23" t="s">
        <v>41</v>
      </c>
      <c r="C25" s="27" t="s">
        <v>42</v>
      </c>
      <c r="D25" s="16">
        <v>23</v>
      </c>
      <c r="E25" s="16" t="s">
        <v>9</v>
      </c>
      <c r="F25" s="25"/>
      <c r="G25" s="12">
        <f t="shared" si="3"/>
        <v>0</v>
      </c>
      <c r="H25" s="12" t="s">
        <v>10</v>
      </c>
      <c r="I25" s="12"/>
      <c r="J25" s="12">
        <f t="shared" si="4"/>
        <v>0</v>
      </c>
      <c r="K25" s="12" t="s">
        <v>10</v>
      </c>
      <c r="L25" s="12">
        <f t="shared" si="5"/>
        <v>0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23" t="s">
        <v>43</v>
      </c>
      <c r="C26" s="27" t="s">
        <v>44</v>
      </c>
      <c r="D26" s="16">
        <v>1</v>
      </c>
      <c r="E26" s="16" t="s">
        <v>9</v>
      </c>
      <c r="F26" s="25"/>
      <c r="G26" s="12">
        <f t="shared" si="3"/>
        <v>0</v>
      </c>
      <c r="H26" s="12" t="s">
        <v>10</v>
      </c>
      <c r="I26" s="12"/>
      <c r="J26" s="12">
        <f t="shared" si="4"/>
        <v>0</v>
      </c>
      <c r="K26" s="12" t="s">
        <v>10</v>
      </c>
      <c r="L26" s="12">
        <f t="shared" si="5"/>
        <v>0</v>
      </c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21"/>
      <c r="C27" s="1"/>
      <c r="D27" s="3"/>
      <c r="E27" s="3"/>
      <c r="F27" s="28"/>
      <c r="G27" s="19"/>
      <c r="H27" s="19"/>
      <c r="I27" s="19"/>
      <c r="J27" s="19"/>
      <c r="K27" s="19"/>
      <c r="L27" s="19"/>
      <c r="M27" s="1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7" t="s">
        <v>45</v>
      </c>
      <c r="C28" s="8" t="s">
        <v>46</v>
      </c>
      <c r="D28" s="9"/>
      <c r="E28" s="9"/>
      <c r="F28" s="29"/>
      <c r="G28" s="11"/>
      <c r="H28" s="11"/>
      <c r="I28" s="12"/>
      <c r="J28" s="11"/>
      <c r="K28" s="11"/>
      <c r="L28" s="11"/>
      <c r="M28" s="1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0"/>
      <c r="B29" s="31" t="s">
        <v>47</v>
      </c>
      <c r="C29" s="26" t="s">
        <v>48</v>
      </c>
      <c r="D29" s="16">
        <v>301</v>
      </c>
      <c r="E29" s="32" t="s">
        <v>49</v>
      </c>
      <c r="F29" s="33"/>
      <c r="G29" s="12">
        <f aca="true" t="shared" si="6" ref="G29:G30">D29*F29</f>
        <v>0</v>
      </c>
      <c r="H29" s="12" t="s">
        <v>10</v>
      </c>
      <c r="I29" s="34"/>
      <c r="J29" s="34">
        <f aca="true" t="shared" si="7" ref="J29:J30">G29*1.21</f>
        <v>0</v>
      </c>
      <c r="K29" s="34" t="s">
        <v>10</v>
      </c>
      <c r="L29" s="34">
        <f aca="true" t="shared" si="8" ref="L29:L30">J29-G29</f>
        <v>0</v>
      </c>
      <c r="M29" s="35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>
      <c r="A30" s="30"/>
      <c r="B30" s="31" t="s">
        <v>50</v>
      </c>
      <c r="C30" s="26" t="s">
        <v>51</v>
      </c>
      <c r="D30" s="16">
        <v>301</v>
      </c>
      <c r="E30" s="32" t="s">
        <v>9</v>
      </c>
      <c r="F30" s="33"/>
      <c r="G30" s="12">
        <f t="shared" si="6"/>
        <v>0</v>
      </c>
      <c r="H30" s="12" t="s">
        <v>10</v>
      </c>
      <c r="I30" s="34"/>
      <c r="J30" s="34">
        <f t="shared" si="7"/>
        <v>0</v>
      </c>
      <c r="K30" s="34" t="s">
        <v>10</v>
      </c>
      <c r="L30" s="34">
        <f t="shared" si="8"/>
        <v>0</v>
      </c>
      <c r="M30" s="35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>
      <c r="A31" s="30"/>
      <c r="B31" s="31" t="s">
        <v>52</v>
      </c>
      <c r="C31" s="26" t="s">
        <v>53</v>
      </c>
      <c r="D31" s="16">
        <v>1</v>
      </c>
      <c r="E31" s="32" t="s">
        <v>54</v>
      </c>
      <c r="F31" s="33"/>
      <c r="G31" s="12" t="s">
        <v>10</v>
      </c>
      <c r="H31" s="12">
        <f aca="true" t="shared" si="9" ref="H31:H32">D31*F31</f>
        <v>0</v>
      </c>
      <c r="I31" s="34"/>
      <c r="J31" s="34" t="s">
        <v>10</v>
      </c>
      <c r="K31" s="34">
        <f aca="true" t="shared" si="10" ref="K31:K32">H31*1.21</f>
        <v>0</v>
      </c>
      <c r="L31" s="34">
        <f aca="true" t="shared" si="11" ref="L31:L32">K31-H31</f>
        <v>0</v>
      </c>
      <c r="M31" s="35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>
      <c r="A32" s="30"/>
      <c r="B32" s="31" t="s">
        <v>55</v>
      </c>
      <c r="C32" s="26" t="s">
        <v>56</v>
      </c>
      <c r="D32" s="16">
        <v>1</v>
      </c>
      <c r="E32" s="32" t="s">
        <v>57</v>
      </c>
      <c r="F32" s="33"/>
      <c r="G32" s="12" t="s">
        <v>10</v>
      </c>
      <c r="H32" s="12">
        <f t="shared" si="9"/>
        <v>0</v>
      </c>
      <c r="I32" s="34"/>
      <c r="J32" s="34" t="s">
        <v>10</v>
      </c>
      <c r="K32" s="34">
        <f t="shared" si="10"/>
        <v>0</v>
      </c>
      <c r="L32" s="34">
        <f t="shared" si="11"/>
        <v>0</v>
      </c>
      <c r="M32" s="35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>
      <c r="A33" s="30"/>
      <c r="B33" s="31" t="s">
        <v>58</v>
      </c>
      <c r="C33" s="26" t="s">
        <v>59</v>
      </c>
      <c r="D33" s="16">
        <v>1</v>
      </c>
      <c r="E33" s="32" t="s">
        <v>57</v>
      </c>
      <c r="F33" s="33"/>
      <c r="G33" s="12">
        <f aca="true" t="shared" si="12" ref="G33">D33*F33</f>
        <v>0</v>
      </c>
      <c r="H33" s="12" t="s">
        <v>10</v>
      </c>
      <c r="I33" s="12"/>
      <c r="J33" s="12">
        <f aca="true" t="shared" si="13" ref="J33">G33*1.21</f>
        <v>0</v>
      </c>
      <c r="K33" s="12" t="s">
        <v>10</v>
      </c>
      <c r="L33" s="12">
        <f aca="true" t="shared" si="14" ref="L33">J33-G33</f>
        <v>0</v>
      </c>
      <c r="M33" s="35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>
      <c r="A34" s="30"/>
      <c r="B34" s="31" t="s">
        <v>60</v>
      </c>
      <c r="C34" s="26" t="s">
        <v>90</v>
      </c>
      <c r="D34" s="16">
        <v>11</v>
      </c>
      <c r="E34" s="32" t="s">
        <v>91</v>
      </c>
      <c r="F34" s="33"/>
      <c r="G34" s="12">
        <f aca="true" t="shared" si="15" ref="G34">D34*F34</f>
        <v>0</v>
      </c>
      <c r="H34" s="12" t="s">
        <v>10</v>
      </c>
      <c r="I34" s="12"/>
      <c r="J34" s="12">
        <f aca="true" t="shared" si="16" ref="J34">G34*1.21</f>
        <v>0</v>
      </c>
      <c r="K34" s="12" t="s">
        <v>10</v>
      </c>
      <c r="L34" s="12">
        <f aca="true" t="shared" si="17" ref="L34">J34-G34</f>
        <v>0</v>
      </c>
      <c r="M34" s="35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>
      <c r="A35" s="30"/>
      <c r="B35" s="31" t="s">
        <v>89</v>
      </c>
      <c r="C35" s="26" t="s">
        <v>73</v>
      </c>
      <c r="D35" s="16">
        <v>301</v>
      </c>
      <c r="E35" s="32" t="s">
        <v>9</v>
      </c>
      <c r="F35" s="33"/>
      <c r="G35" s="12">
        <f aca="true" t="shared" si="18" ref="G35">D35*F35</f>
        <v>0</v>
      </c>
      <c r="H35" s="12" t="s">
        <v>10</v>
      </c>
      <c r="I35" s="12"/>
      <c r="J35" s="12">
        <f aca="true" t="shared" si="19" ref="J35">G35*1.21</f>
        <v>0</v>
      </c>
      <c r="K35" s="12" t="s">
        <v>10</v>
      </c>
      <c r="L35" s="12">
        <f aca="true" t="shared" si="20" ref="L35">J35-G35</f>
        <v>0</v>
      </c>
      <c r="M35" s="35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>
      <c r="A36" s="1"/>
      <c r="B36" s="2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7" t="s">
        <v>61</v>
      </c>
      <c r="C37" s="36">
        <f>SUM(G5:H35)</f>
        <v>0</v>
      </c>
      <c r="D37" s="8"/>
      <c r="E37" s="8"/>
      <c r="F37" s="36"/>
      <c r="G37" s="36">
        <f>SUM(G5:G35)</f>
        <v>0</v>
      </c>
      <c r="H37" s="36">
        <f>SUM(H5:H35)</f>
        <v>0</v>
      </c>
      <c r="I37" s="37"/>
      <c r="J37" s="36">
        <f>SUM(J5:J35)</f>
        <v>0</v>
      </c>
      <c r="K37" s="36">
        <f>SUM(K5:K35)</f>
        <v>0</v>
      </c>
      <c r="L37" s="36">
        <f>SUM(L5:L35)</f>
        <v>0</v>
      </c>
      <c r="M37" s="3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21"/>
      <c r="C38" s="39"/>
      <c r="D38" s="3"/>
      <c r="E38" s="3"/>
      <c r="F38" s="22"/>
      <c r="G38" s="19"/>
      <c r="H38" s="19"/>
      <c r="I38" s="19"/>
      <c r="J38" s="19"/>
      <c r="K38" s="19"/>
      <c r="L38" s="19"/>
      <c r="M38" s="1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7"/>
      <c r="C39" s="40" t="s">
        <v>62</v>
      </c>
      <c r="D39" s="41"/>
      <c r="E39" s="41" t="s">
        <v>63</v>
      </c>
      <c r="F39" s="42" t="s">
        <v>64</v>
      </c>
      <c r="G39" s="41" t="s">
        <v>65</v>
      </c>
      <c r="H39" s="41" t="s">
        <v>66</v>
      </c>
      <c r="I39" s="43"/>
      <c r="J39" s="38"/>
      <c r="K39" s="44"/>
      <c r="L39" s="44"/>
      <c r="M39" s="4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23" t="s">
        <v>67</v>
      </c>
      <c r="C40" s="45" t="s">
        <v>86</v>
      </c>
      <c r="D40" s="16"/>
      <c r="E40" s="16"/>
      <c r="F40" s="46">
        <f>C37</f>
        <v>0</v>
      </c>
      <c r="G40" s="12">
        <f aca="true" t="shared" si="21" ref="G40:G42">H40-F40</f>
        <v>0</v>
      </c>
      <c r="H40" s="12">
        <f aca="true" t="shared" si="22" ref="H40:H42">F40*1.21</f>
        <v>0</v>
      </c>
      <c r="I40" s="43"/>
      <c r="J40" s="38"/>
      <c r="K40" s="38"/>
      <c r="L40" s="38"/>
      <c r="M40" s="44"/>
      <c r="N40" s="2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23" t="s">
        <v>68</v>
      </c>
      <c r="C41" s="47" t="s">
        <v>87</v>
      </c>
      <c r="D41" s="27"/>
      <c r="E41" s="48" t="e">
        <f>F41/F40</f>
        <v>#DIV/0!</v>
      </c>
      <c r="F41" s="49">
        <f>G37</f>
        <v>0</v>
      </c>
      <c r="G41" s="12">
        <f t="shared" si="21"/>
        <v>0</v>
      </c>
      <c r="H41" s="12">
        <f t="shared" si="22"/>
        <v>0</v>
      </c>
      <c r="I41" s="43"/>
      <c r="J41" s="44"/>
      <c r="K41" s="44"/>
      <c r="L41" s="44"/>
      <c r="M41" s="4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23" t="s">
        <v>69</v>
      </c>
      <c r="C42" s="47" t="s">
        <v>88</v>
      </c>
      <c r="D42" s="27"/>
      <c r="E42" s="48" t="e">
        <f>F42/F40</f>
        <v>#DIV/0!</v>
      </c>
      <c r="F42" s="49">
        <f>H37</f>
        <v>0</v>
      </c>
      <c r="G42" s="12">
        <f t="shared" si="21"/>
        <v>0</v>
      </c>
      <c r="H42" s="12">
        <f t="shared" si="22"/>
        <v>0</v>
      </c>
      <c r="I42" s="43"/>
      <c r="J42" s="44"/>
      <c r="K42" s="38"/>
      <c r="L42" s="44"/>
      <c r="M42" s="4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21"/>
      <c r="C43" s="39"/>
      <c r="D43" s="3"/>
      <c r="E43" s="3"/>
      <c r="F43" s="22"/>
      <c r="G43" s="19"/>
      <c r="H43" s="19"/>
      <c r="I43" s="19"/>
      <c r="J43" s="19"/>
      <c r="K43" s="19"/>
      <c r="L43" s="19"/>
      <c r="M43" s="1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50" t="s">
        <v>70</v>
      </c>
      <c r="C44" s="51">
        <f ca="1">TODAY()</f>
        <v>44743</v>
      </c>
      <c r="D44" s="52"/>
      <c r="E44" s="52"/>
      <c r="F44" s="53" t="s">
        <v>71</v>
      </c>
      <c r="G44" s="63"/>
      <c r="H44" s="64"/>
      <c r="I44" s="54"/>
      <c r="J44" s="63"/>
      <c r="K44" s="64"/>
      <c r="L44" s="54"/>
      <c r="M44" s="5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2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21"/>
      <c r="C46" s="1"/>
      <c r="D46" s="1"/>
      <c r="E46" s="1"/>
      <c r="F46" s="5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2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2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21"/>
      <c r="C49" s="1"/>
      <c r="D49" s="1"/>
      <c r="E49" s="1"/>
      <c r="F49" s="22"/>
      <c r="G49" s="1"/>
      <c r="H49" s="1"/>
      <c r="I49" s="1"/>
      <c r="J49" s="2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2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2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2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2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2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2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2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2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2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2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2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2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2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2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2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2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2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2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2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2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2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2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2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2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2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2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2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2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2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2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2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2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2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2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2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2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2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2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2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2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2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2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2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2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2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2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2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2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2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2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2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2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2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2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2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2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2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2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2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2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2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2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2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2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2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2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2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2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2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2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2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2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2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2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2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2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2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2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2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2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2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2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2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2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2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2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2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2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2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2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2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2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2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2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2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2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2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2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2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2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2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2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2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2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2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2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2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2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2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2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2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2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2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2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2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2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2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2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2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2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2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2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2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2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2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2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2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2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2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2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2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2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2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2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2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2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2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2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2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2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2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2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2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2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2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2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2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2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2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2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2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2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2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2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2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2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2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2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2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2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2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2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2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2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2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2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2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2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2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2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2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2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2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2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2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2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2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2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2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2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2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2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2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2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2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2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2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2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2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2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2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2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2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2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2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2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2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2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2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2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2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2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2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2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2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2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2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2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2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2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2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2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2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2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2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2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2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2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2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2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2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2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2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2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2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2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2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2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2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2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2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2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2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2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2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2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2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2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2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2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2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2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2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2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2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2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2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2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2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2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2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2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2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2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2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2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2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2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2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2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2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2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2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2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2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2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2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2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2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2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2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2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2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2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2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2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2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2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2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2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2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2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2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2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2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2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2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2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2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2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2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2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2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2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2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2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2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2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2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2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2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2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2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2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2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2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2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2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2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2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2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2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2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2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2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2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2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2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2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2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2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2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2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2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2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2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2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2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2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2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2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2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2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2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2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2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2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2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2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2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2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2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2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2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2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2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2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2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2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2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2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2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2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2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2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2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2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2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2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2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2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2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2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2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2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2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2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2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2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2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2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2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2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2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2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2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2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2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2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2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2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2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2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2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2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2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2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2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2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2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2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2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2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2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2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2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2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2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2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2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2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2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2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2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2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2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2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2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2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2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2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2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2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2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2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2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2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2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2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2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2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2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2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2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2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2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2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2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2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2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2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2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2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2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2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2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2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2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2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2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2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2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2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2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2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2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2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2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2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2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2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2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2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2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2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2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2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2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2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2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2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2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2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2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2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2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2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2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2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2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2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2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2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2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2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2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2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2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2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2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2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2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2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2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2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2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2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2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2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2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2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2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2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2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2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2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2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2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2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2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2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2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2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2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2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2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2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2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2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2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2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2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2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2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2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2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2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2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2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2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2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2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2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2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2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2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2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2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2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2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2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2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2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2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2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2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2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2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2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2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2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2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2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2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2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2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2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2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2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2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2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2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2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2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2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2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2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2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2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2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2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2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2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2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2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2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2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2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2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2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2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2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2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2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2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2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2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2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2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2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2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2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2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2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2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2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2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2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2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2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2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2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2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2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2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2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2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2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2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2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2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2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2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2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2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2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2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2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2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2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2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2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2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2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2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2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2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2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2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2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2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2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2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2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2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2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2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2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2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2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2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2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2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2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2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2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2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2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2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2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2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2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2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2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2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2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2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2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2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2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2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2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2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2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2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2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2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2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2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2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2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2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2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2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2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2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2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2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2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2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2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2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2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2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2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2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2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2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2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2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2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2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2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2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2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2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2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2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2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2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2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2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2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2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2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2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2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2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2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2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2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2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2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2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2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2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2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2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2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2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2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2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2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2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2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2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2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2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2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2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2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2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2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2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2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2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2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2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2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2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2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2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2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2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2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2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2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2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2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2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2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2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2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2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2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2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2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2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2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2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2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2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2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2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2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2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2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2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2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2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2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2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2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2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2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2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2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2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2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2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2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2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2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2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2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2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2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2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2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2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2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2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2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2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2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2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2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2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2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2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2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2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2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2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2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2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2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2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2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2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2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2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2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2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2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2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2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2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2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2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2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2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2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2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2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2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2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2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2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2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2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2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2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2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2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2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2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2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2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2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2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2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2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2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2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2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2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2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2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2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2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2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2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2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2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2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2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2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2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2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2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2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2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2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2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2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2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2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2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2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2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2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2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2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2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2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2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2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2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2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2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2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2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2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2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2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2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2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2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2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2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2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2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2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2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2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2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2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2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2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2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2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2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2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2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2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2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2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2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2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2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2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2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2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2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2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2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2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2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2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2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2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2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2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2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2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2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2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2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2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2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2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2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2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2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2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2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2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2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2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2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2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2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2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2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2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2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2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2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2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2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2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2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2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2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2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2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2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2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0">
    <mergeCell ref="L2:L4"/>
    <mergeCell ref="F2:H2"/>
    <mergeCell ref="G44:H44"/>
    <mergeCell ref="J44:K44"/>
    <mergeCell ref="B1:C1"/>
    <mergeCell ref="B2:B3"/>
    <mergeCell ref="C2:C3"/>
    <mergeCell ref="D2:D3"/>
    <mergeCell ref="E2:E3"/>
    <mergeCell ref="J2:K2"/>
  </mergeCell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Kladiva</dc:creator>
  <cp:keywords/>
  <dc:description/>
  <cp:lastModifiedBy>Jakub Kladiva</cp:lastModifiedBy>
  <dcterms:created xsi:type="dcterms:W3CDTF">2015-06-05T18:19:34Z</dcterms:created>
  <dcterms:modified xsi:type="dcterms:W3CDTF">2022-07-01T13:01:24Z</dcterms:modified>
  <cp:category/>
  <cp:version/>
  <cp:contentType/>
  <cp:contentStatus/>
</cp:coreProperties>
</file>