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 2013\Export\"/>
    </mc:Choice>
  </mc:AlternateContent>
  <bookViews>
    <workbookView xWindow="0" yWindow="0" windowWidth="0" windowHeight="0"/>
  </bookViews>
  <sheets>
    <sheet name="Rekapitulace stavby" sheetId="1" r:id="rId1"/>
    <sheet name="01 - Komunikace-uznatelné" sheetId="2" r:id="rId2"/>
    <sheet name="01_v - VRN-uznatelné" sheetId="3" r:id="rId3"/>
    <sheet name="02 - Komunikace-neuznatelné" sheetId="4" r:id="rId4"/>
    <sheet name="02_v - VRN-neuznatelné" sheetId="5" r:id="rId5"/>
    <sheet name="03 - Veřejné osvětlení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Komunikace-uznatelné'!$C$85:$K$265</definedName>
    <definedName name="_xlnm.Print_Area" localSheetId="1">'01 - Komunikace-uznatelné'!$C$4:$J$39,'01 - Komunikace-uznatelné'!$C$45:$J$67,'01 - Komunikace-uznatelné'!$C$73:$K$265</definedName>
    <definedName name="_xlnm.Print_Titles" localSheetId="1">'01 - Komunikace-uznatelné'!$85:$85</definedName>
    <definedName name="_xlnm._FilterDatabase" localSheetId="2" hidden="1">'01_v - VRN-uznatelné'!$C$82:$K$102</definedName>
    <definedName name="_xlnm.Print_Area" localSheetId="2">'01_v - VRN-uznatelné'!$C$4:$J$39,'01_v - VRN-uznatelné'!$C$45:$J$64,'01_v - VRN-uznatelné'!$C$70:$K$102</definedName>
    <definedName name="_xlnm.Print_Titles" localSheetId="2">'01_v - VRN-uznatelné'!$82:$82</definedName>
    <definedName name="_xlnm._FilterDatabase" localSheetId="3" hidden="1">'02 - Komunikace-neuznatelné'!$C$85:$K$263</definedName>
    <definedName name="_xlnm.Print_Area" localSheetId="3">'02 - Komunikace-neuznatelné'!$C$4:$J$39,'02 - Komunikace-neuznatelné'!$C$45:$J$67,'02 - Komunikace-neuznatelné'!$C$73:$K$263</definedName>
    <definedName name="_xlnm.Print_Titles" localSheetId="3">'02 - Komunikace-neuznatelné'!$85:$85</definedName>
    <definedName name="_xlnm._FilterDatabase" localSheetId="4" hidden="1">'02_v - VRN-neuznatelné'!$C$83:$K$109</definedName>
    <definedName name="_xlnm.Print_Area" localSheetId="4">'02_v - VRN-neuznatelné'!$C$4:$J$39,'02_v - VRN-neuznatelné'!$C$45:$J$65,'02_v - VRN-neuznatelné'!$C$71:$K$109</definedName>
    <definedName name="_xlnm.Print_Titles" localSheetId="4">'02_v - VRN-neuznatelné'!$83:$83</definedName>
    <definedName name="_xlnm._FilterDatabase" localSheetId="5" hidden="1">'03 - Veřejné osvětlení'!$C$86:$K$142</definedName>
    <definedName name="_xlnm.Print_Area" localSheetId="5">'03 - Veřejné osvětlení'!$C$4:$J$39,'03 - Veřejné osvětlení'!$C$45:$J$68,'03 - Veřejné osvětlení'!$C$74:$K$142</definedName>
    <definedName name="_xlnm.Print_Titles" localSheetId="5">'03 - Veřejné osvětlení'!$86:$86</definedName>
    <definedName name="_xlnm.Print_Area" localSheetId="6">'Seznam figur'!$C$4:$G$95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54"/>
  <c r="J14"/>
  <c r="J12"/>
  <c r="J81"/>
  <c r="E7"/>
  <c r="E77"/>
  <c i="5" r="J37"/>
  <c r="J36"/>
  <c i="1" r="AY58"/>
  <c i="5" r="J35"/>
  <c i="1" r="AX58"/>
  <c i="5" r="BI107"/>
  <c r="BH107"/>
  <c r="BG107"/>
  <c r="BF107"/>
  <c r="T107"/>
  <c r="T106"/>
  <c r="R107"/>
  <c r="R106"/>
  <c r="P107"/>
  <c r="P106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52"/>
  <c r="E7"/>
  <c r="E48"/>
  <c i="4" r="J194"/>
  <c r="J37"/>
  <c r="J36"/>
  <c i="1" r="AY57"/>
  <c i="4" r="J35"/>
  <c i="1" r="AX57"/>
  <c i="4" r="BI262"/>
  <c r="BH262"/>
  <c r="BG262"/>
  <c r="BF262"/>
  <c r="T262"/>
  <c r="T261"/>
  <c r="R262"/>
  <c r="R261"/>
  <c r="P262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J6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0"/>
  <c r="BH100"/>
  <c r="BG100"/>
  <c r="BF100"/>
  <c r="T100"/>
  <c r="R100"/>
  <c r="P100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82"/>
  <c r="J14"/>
  <c r="J12"/>
  <c r="J52"/>
  <c r="E7"/>
  <c r="E48"/>
  <c i="3" r="J37"/>
  <c r="J36"/>
  <c i="1" r="AY56"/>
  <c i="3" r="J35"/>
  <c i="1" r="AX56"/>
  <c i="3" r="BI100"/>
  <c r="BH100"/>
  <c r="BG100"/>
  <c r="BF100"/>
  <c r="T100"/>
  <c r="T99"/>
  <c r="R100"/>
  <c r="R99"/>
  <c r="P100"/>
  <c r="P99"/>
  <c r="BI96"/>
  <c r="BH96"/>
  <c r="BG96"/>
  <c r="BF96"/>
  <c r="T96"/>
  <c r="T95"/>
  <c r="R96"/>
  <c r="R95"/>
  <c r="P96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77"/>
  <c r="E7"/>
  <c r="E73"/>
  <c i="2" r="J37"/>
  <c r="J36"/>
  <c i="1" r="AY55"/>
  <c i="2" r="J35"/>
  <c i="1" r="AX55"/>
  <c i="2" r="BI264"/>
  <c r="BH264"/>
  <c r="BG264"/>
  <c r="BF264"/>
  <c r="T264"/>
  <c r="T263"/>
  <c r="R264"/>
  <c r="R263"/>
  <c r="P264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55"/>
  <c r="J17"/>
  <c r="J15"/>
  <c r="E15"/>
  <c r="F82"/>
  <c r="J14"/>
  <c r="J12"/>
  <c r="J52"/>
  <c r="E7"/>
  <c r="E76"/>
  <c i="1" r="L50"/>
  <c r="AM50"/>
  <c r="AM49"/>
  <c r="L49"/>
  <c r="AM47"/>
  <c r="L47"/>
  <c r="L45"/>
  <c r="L44"/>
  <c i="2" r="BK98"/>
  <c i="3" r="BK100"/>
  <c i="4" r="BK89"/>
  <c r="BK157"/>
  <c i="6" r="BK142"/>
  <c i="2" r="J135"/>
  <c r="BK166"/>
  <c i="4" r="BK250"/>
  <c r="J213"/>
  <c i="5" r="J103"/>
  <c i="6" r="BK113"/>
  <c i="2" r="J145"/>
  <c r="J200"/>
  <c i="4" r="J147"/>
  <c r="J191"/>
  <c r="BK180"/>
  <c i="6" r="BK131"/>
  <c i="2" r="BK203"/>
  <c r="J217"/>
  <c i="4" r="J222"/>
  <c r="J89"/>
  <c i="6" r="J126"/>
  <c r="BK103"/>
  <c i="2" r="J225"/>
  <c r="BK217"/>
  <c i="4" r="BK135"/>
  <c r="J243"/>
  <c i="6" r="BK121"/>
  <c i="2" r="J111"/>
  <c r="BK206"/>
  <c i="4" r="J153"/>
  <c r="BK123"/>
  <c i="6" r="BK106"/>
  <c i="2" r="J264"/>
  <c r="BK227"/>
  <c i="4" r="BK144"/>
  <c r="J139"/>
  <c i="6" r="J128"/>
  <c r="J132"/>
  <c i="2" r="J261"/>
  <c i="4" r="BK218"/>
  <c r="J234"/>
  <c i="6" r="J130"/>
  <c r="J105"/>
  <c i="2" r="BK246"/>
  <c r="BK221"/>
  <c i="4" r="BK232"/>
  <c r="BK241"/>
  <c i="5" r="J100"/>
  <c i="6" r="BK135"/>
  <c i="2" r="BK194"/>
  <c r="BK108"/>
  <c i="4" r="J216"/>
  <c r="BK93"/>
  <c i="6" r="BK109"/>
  <c r="J104"/>
  <c i="2" r="BK222"/>
  <c r="BK117"/>
  <c i="4" r="BK259"/>
  <c r="J199"/>
  <c i="6" r="J136"/>
  <c i="2" r="BK160"/>
  <c r="BK241"/>
  <c i="4" r="J177"/>
  <c r="J114"/>
  <c r="J141"/>
  <c i="6" r="J119"/>
  <c i="2" r="BK132"/>
  <c r="J185"/>
  <c i="4" r="J204"/>
  <c r="BK139"/>
  <c r="J210"/>
  <c i="6" r="BK112"/>
  <c i="2" r="J129"/>
  <c i="3" r="J91"/>
  <c i="4" r="J202"/>
  <c r="J109"/>
  <c i="6" r="BK129"/>
  <c i="2" r="J120"/>
  <c r="J257"/>
  <c i="3" r="BK91"/>
  <c i="4" r="BK255"/>
  <c r="BK120"/>
  <c i="6" r="J138"/>
  <c i="2" r="BK259"/>
  <c r="J103"/>
  <c i="4" r="J262"/>
  <c r="BK246"/>
  <c i="6" r="J118"/>
  <c r="J142"/>
  <c i="2" r="J89"/>
  <c r="BK89"/>
  <c i="4" r="BK224"/>
  <c r="J238"/>
  <c i="6" r="J116"/>
  <c r="J103"/>
  <c i="2" r="BK226"/>
  <c r="BK183"/>
  <c i="4" r="J200"/>
  <c r="J230"/>
  <c i="6" r="J135"/>
  <c i="2" r="BK261"/>
  <c r="J235"/>
  <c r="J160"/>
  <c i="4" r="J188"/>
  <c i="5" r="BK107"/>
  <c i="6" r="J127"/>
  <c i="2" r="J259"/>
  <c r="BK123"/>
  <c i="4" r="BK129"/>
  <c r="BK150"/>
  <c i="6" r="BK128"/>
  <c i="2" r="BK197"/>
  <c r="J226"/>
  <c i="4" r="J123"/>
  <c r="BK106"/>
  <c i="5" r="BK97"/>
  <c i="2" r="J241"/>
  <c r="BK225"/>
  <c i="4" r="BK234"/>
  <c r="J236"/>
  <c i="6" r="J94"/>
  <c r="J129"/>
  <c i="2" r="BK114"/>
  <c r="BK111"/>
  <c i="4" r="J252"/>
  <c r="J129"/>
  <c i="5" r="J87"/>
  <c i="6" r="J133"/>
  <c i="2" r="BK214"/>
  <c r="BK200"/>
  <c r="J170"/>
  <c i="4" r="BK171"/>
  <c r="BK243"/>
  <c i="6" r="J109"/>
  <c r="J123"/>
  <c i="2" r="J175"/>
  <c r="J181"/>
  <c i="4" r="J106"/>
  <c r="J250"/>
  <c i="6" r="BK119"/>
  <c r="BK101"/>
  <c i="2" r="J163"/>
  <c r="J95"/>
  <c i="4" r="BK126"/>
  <c i="5" r="J97"/>
  <c i="6" r="BK99"/>
  <c i="2" r="J138"/>
  <c r="BK220"/>
  <c i="4" r="BK109"/>
  <c r="BK262"/>
  <c i="6" r="BK117"/>
  <c i="2" r="J98"/>
  <c r="J222"/>
  <c i="3" r="BK86"/>
  <c i="4" r="J93"/>
  <c i="6" r="J121"/>
  <c r="J96"/>
  <c i="2" r="J152"/>
  <c i="3" r="BK96"/>
  <c i="4" r="J228"/>
  <c r="J126"/>
  <c i="6" r="BK98"/>
  <c i="2" r="BK179"/>
  <c r="J123"/>
  <c i="4" r="BK222"/>
  <c r="BK204"/>
  <c i="6" r="BK136"/>
  <c r="BK91"/>
  <c i="2" r="J238"/>
  <c r="BK212"/>
  <c i="4" r="BK230"/>
  <c i="5" r="BK103"/>
  <c i="6" r="J114"/>
  <c i="2" r="BK156"/>
  <c r="BK141"/>
  <c i="4" r="BK238"/>
  <c r="BK174"/>
  <c i="6" r="BK132"/>
  <c r="J137"/>
  <c i="2" r="J233"/>
  <c r="J149"/>
  <c i="4" r="BK91"/>
  <c r="J132"/>
  <c i="6" r="J117"/>
  <c r="J101"/>
  <c i="2" r="BK231"/>
  <c r="J252"/>
  <c i="3" r="J89"/>
  <c i="4" r="J135"/>
  <c r="BK132"/>
  <c i="6" r="BK95"/>
  <c i="2" r="BK244"/>
  <c r="BK92"/>
  <c i="3" r="J100"/>
  <c i="4" r="J167"/>
  <c i="5" r="BK87"/>
  <c i="6" r="BK118"/>
  <c i="2" r="BK175"/>
  <c r="BK191"/>
  <c i="4" r="J196"/>
  <c r="J220"/>
  <c i="6" r="BK114"/>
  <c r="BK100"/>
  <c i="1" r="AS54"/>
  <c i="5" r="BK100"/>
  <c i="2" r="J127"/>
  <c r="J191"/>
  <c i="3" r="J96"/>
  <c i="4" r="J226"/>
  <c i="5" r="J107"/>
  <c i="6" r="BK126"/>
  <c i="2" r="BK170"/>
  <c r="J197"/>
  <c i="4" r="J257"/>
  <c r="BK203"/>
  <c i="6" r="BK127"/>
  <c i="2" r="J220"/>
  <c r="J244"/>
  <c i="3" r="BK93"/>
  <c i="4" r="J246"/>
  <c r="BK114"/>
  <c i="6" r="BK133"/>
  <c i="2" r="J124"/>
  <c r="BK252"/>
  <c i="4" r="J157"/>
  <c r="BK163"/>
  <c i="6" r="BK138"/>
  <c r="BK110"/>
  <c i="2" r="J242"/>
  <c r="J203"/>
  <c i="4" r="J91"/>
  <c r="BK196"/>
  <c i="6" r="BK130"/>
  <c i="2" r="J208"/>
  <c r="J231"/>
  <c i="4" r="J241"/>
  <c r="BK167"/>
  <c i="6" r="J107"/>
  <c r="BK94"/>
  <c i="2" r="BK145"/>
  <c r="BK95"/>
  <c i="4" r="BK147"/>
  <c r="BK220"/>
  <c i="6" r="J91"/>
  <c i="2" r="BK254"/>
  <c r="BK208"/>
  <c r="BK149"/>
  <c i="4" r="J171"/>
  <c r="BK141"/>
  <c i="6" r="BK124"/>
  <c i="2" r="J227"/>
  <c r="J114"/>
  <c i="4" r="J232"/>
  <c r="J185"/>
  <c i="6" r="BK123"/>
  <c i="2" r="BK181"/>
  <c r="J183"/>
  <c i="4" r="BK228"/>
  <c r="J218"/>
  <c i="6" r="BK141"/>
  <c r="BK107"/>
  <c i="2" r="J179"/>
  <c r="J92"/>
  <c i="4" r="J163"/>
  <c i="6" r="J95"/>
  <c r="J122"/>
  <c i="2" r="BK188"/>
  <c r="BK163"/>
  <c i="4" r="BK200"/>
  <c r="J144"/>
  <c i="6" r="J113"/>
  <c r="J131"/>
  <c i="2" r="BK135"/>
  <c r="BK233"/>
  <c i="4" r="J100"/>
  <c r="BK202"/>
  <c i="6" r="J99"/>
  <c r="J139"/>
  <c i="2" r="J188"/>
  <c r="BK103"/>
  <c i="4" r="BK191"/>
  <c r="BK257"/>
  <c i="6" r="BK139"/>
  <c i="2" r="BK235"/>
  <c r="J132"/>
  <c i="3" r="BK89"/>
  <c i="4" r="BK188"/>
  <c i="5" r="BK92"/>
  <c i="6" r="J112"/>
  <c i="2" r="BK124"/>
  <c i="4" r="BK252"/>
  <c r="BK216"/>
  <c r="BK210"/>
  <c i="6" r="J124"/>
  <c i="2" r="BK238"/>
  <c r="BK185"/>
  <c i="4" r="J136"/>
  <c r="BK136"/>
  <c i="5" r="J94"/>
  <c i="2" r="BK229"/>
  <c r="BK152"/>
  <c r="J108"/>
  <c i="4" r="BK153"/>
  <c r="BK100"/>
  <c i="6" r="J110"/>
  <c i="2" r="J254"/>
  <c r="J212"/>
  <c i="4" r="BK185"/>
  <c r="J180"/>
  <c i="5" r="BK90"/>
  <c i="6" r="J106"/>
  <c i="2" r="J206"/>
  <c r="J221"/>
  <c i="3" r="J86"/>
  <c i="4" r="BK236"/>
  <c i="5" r="BK94"/>
  <c i="6" r="BK137"/>
  <c i="2" r="BK257"/>
  <c r="BK120"/>
  <c i="4" r="BK183"/>
  <c r="J174"/>
  <c i="6" r="J141"/>
  <c i="2" r="J214"/>
  <c r="J166"/>
  <c i="4" r="BK226"/>
  <c r="J255"/>
  <c i="6" r="BK116"/>
  <c i="2" r="J246"/>
  <c r="J156"/>
  <c i="4" r="J120"/>
  <c r="J203"/>
  <c i="5" r="J92"/>
  <c i="6" r="BK105"/>
  <c i="2" r="BK264"/>
  <c r="BK127"/>
  <c i="4" r="J224"/>
  <c r="J183"/>
  <c i="6" r="BK122"/>
  <c i="2" r="J194"/>
  <c r="BK242"/>
  <c r="BK129"/>
  <c i="4" r="J150"/>
  <c r="BK177"/>
  <c i="6" r="BK104"/>
  <c i="2" r="J229"/>
  <c r="J117"/>
  <c i="4" r="BK199"/>
  <c r="BK213"/>
  <c i="6" r="J100"/>
  <c i="2" r="J141"/>
  <c r="BK138"/>
  <c i="3" r="J93"/>
  <c i="4" r="J259"/>
  <c i="5" r="J90"/>
  <c i="6" r="J98"/>
  <c r="BK96"/>
  <c i="2" l="1" r="T88"/>
  <c r="T216"/>
  <c i="4" r="BK152"/>
  <c r="J152"/>
  <c r="J62"/>
  <c r="P249"/>
  <c i="5" r="P86"/>
  <c i="2" r="T140"/>
  <c r="T211"/>
  <c r="T251"/>
  <c i="3" r="P85"/>
  <c r="P84"/>
  <c r="P83"/>
  <c i="1" r="AU56"/>
  <c i="4" r="BK88"/>
  <c r="J88"/>
  <c r="J61"/>
  <c r="BK195"/>
  <c r="J195"/>
  <c r="J64"/>
  <c i="5" r="R86"/>
  <c i="6" r="T90"/>
  <c i="2" r="P140"/>
  <c r="P211"/>
  <c r="P251"/>
  <c i="3" r="T85"/>
  <c r="T84"/>
  <c r="T83"/>
  <c i="4" r="R88"/>
  <c r="P195"/>
  <c i="5" r="T96"/>
  <c i="6" r="R90"/>
  <c r="R115"/>
  <c i="2" r="BK140"/>
  <c r="J140"/>
  <c r="J62"/>
  <c r="BK211"/>
  <c r="J211"/>
  <c r="J63"/>
  <c r="BK251"/>
  <c r="J251"/>
  <c r="J65"/>
  <c i="4" r="T152"/>
  <c r="R249"/>
  <c i="5" r="BK86"/>
  <c i="6" r="R108"/>
  <c r="BK120"/>
  <c r="J120"/>
  <c r="J65"/>
  <c i="2" r="R88"/>
  <c r="R216"/>
  <c i="3" r="BK85"/>
  <c r="J85"/>
  <c r="J61"/>
  <c i="4" r="R195"/>
  <c i="5" r="P96"/>
  <c i="6" r="P108"/>
  <c r="P115"/>
  <c r="T120"/>
  <c r="BK134"/>
  <c r="J134"/>
  <c r="J67"/>
  <c i="2" r="BK88"/>
  <c r="J88"/>
  <c r="J61"/>
  <c r="P216"/>
  <c i="4" r="P88"/>
  <c r="R152"/>
  <c r="BK249"/>
  <c r="J249"/>
  <c r="J65"/>
  <c i="5" r="T86"/>
  <c r="T85"/>
  <c r="T84"/>
  <c i="6" r="P90"/>
  <c r="BK115"/>
  <c r="J115"/>
  <c r="J64"/>
  <c r="P120"/>
  <c r="R125"/>
  <c r="R134"/>
  <c i="2" r="P88"/>
  <c r="P87"/>
  <c r="P86"/>
  <c i="1" r="AU55"/>
  <c i="2" r="BK216"/>
  <c r="J216"/>
  <c r="J64"/>
  <c i="4" r="T88"/>
  <c r="P152"/>
  <c r="T249"/>
  <c i="5" r="R96"/>
  <c i="6" r="BK108"/>
  <c r="J108"/>
  <c r="J63"/>
  <c r="T115"/>
  <c r="BK125"/>
  <c r="J125"/>
  <c r="J66"/>
  <c r="T125"/>
  <c r="T134"/>
  <c i="2" r="R140"/>
  <c r="R211"/>
  <c r="R251"/>
  <c i="3" r="R85"/>
  <c r="R84"/>
  <c r="R83"/>
  <c i="4" r="T195"/>
  <c i="5" r="BK96"/>
  <c r="J96"/>
  <c r="J62"/>
  <c i="6" r="BK90"/>
  <c r="J90"/>
  <c r="J62"/>
  <c r="T108"/>
  <c r="R120"/>
  <c r="P125"/>
  <c r="P134"/>
  <c i="3" r="BK99"/>
  <c r="J99"/>
  <c r="J63"/>
  <c i="4" r="BK261"/>
  <c r="J261"/>
  <c r="J66"/>
  <c i="3" r="BK95"/>
  <c r="J95"/>
  <c r="J62"/>
  <c i="5" r="BK102"/>
  <c r="J102"/>
  <c r="J63"/>
  <c r="BK106"/>
  <c r="J106"/>
  <c r="J64"/>
  <c i="2" r="BK263"/>
  <c r="J263"/>
  <c r="J66"/>
  <c i="6" r="J52"/>
  <c r="F84"/>
  <c r="BE94"/>
  <c r="BE118"/>
  <c r="BE121"/>
  <c r="F83"/>
  <c r="BE99"/>
  <c r="BE100"/>
  <c r="BE110"/>
  <c r="BE112"/>
  <c r="BE113"/>
  <c r="BE116"/>
  <c r="BE117"/>
  <c r="BE119"/>
  <c r="BE122"/>
  <c i="5" r="J86"/>
  <c r="J61"/>
  <c i="6" r="J54"/>
  <c r="BE133"/>
  <c r="E48"/>
  <c r="J55"/>
  <c r="BE91"/>
  <c r="BE95"/>
  <c r="BE103"/>
  <c r="BE105"/>
  <c r="BE109"/>
  <c r="BE123"/>
  <c r="BE128"/>
  <c r="BE135"/>
  <c r="BE141"/>
  <c r="BE124"/>
  <c r="BE126"/>
  <c r="BE127"/>
  <c r="BE132"/>
  <c r="BE98"/>
  <c r="BE101"/>
  <c r="BE106"/>
  <c r="BE107"/>
  <c r="BE96"/>
  <c r="BE114"/>
  <c r="BE129"/>
  <c r="BE130"/>
  <c r="BE131"/>
  <c r="BE136"/>
  <c r="BE104"/>
  <c r="BE137"/>
  <c r="BE138"/>
  <c r="BE139"/>
  <c r="BE142"/>
  <c i="5" r="E74"/>
  <c r="F54"/>
  <c r="J55"/>
  <c r="BE97"/>
  <c r="BE107"/>
  <c r="J80"/>
  <c r="BE87"/>
  <c r="BE90"/>
  <c i="4" r="BK87"/>
  <c r="BK86"/>
  <c r="J86"/>
  <c i="5" r="F55"/>
  <c r="J78"/>
  <c r="BE92"/>
  <c r="BE94"/>
  <c r="BE103"/>
  <c r="BE100"/>
  <c i="4" r="J55"/>
  <c r="J82"/>
  <c r="BE106"/>
  <c r="BE135"/>
  <c r="BE174"/>
  <c r="BE191"/>
  <c r="BE232"/>
  <c r="BE236"/>
  <c r="BE259"/>
  <c r="BE262"/>
  <c r="J80"/>
  <c r="BE91"/>
  <c r="BE100"/>
  <c r="BE144"/>
  <c r="BE167"/>
  <c r="F54"/>
  <c r="BE109"/>
  <c r="BE139"/>
  <c r="BE157"/>
  <c r="BE196"/>
  <c r="BE213"/>
  <c r="BE220"/>
  <c r="BE226"/>
  <c r="BE238"/>
  <c r="BE241"/>
  <c r="BE89"/>
  <c r="BE120"/>
  <c r="BE132"/>
  <c r="BE150"/>
  <c r="BE153"/>
  <c r="BE185"/>
  <c r="BE199"/>
  <c r="BE222"/>
  <c r="BE230"/>
  <c r="BE93"/>
  <c r="BE129"/>
  <c r="BE136"/>
  <c r="BE147"/>
  <c r="BE177"/>
  <c r="BE180"/>
  <c r="BE204"/>
  <c r="BE224"/>
  <c r="BE228"/>
  <c r="BE234"/>
  <c r="BE243"/>
  <c i="3" r="BK84"/>
  <c r="J84"/>
  <c r="J60"/>
  <c i="4" r="BE114"/>
  <c r="BE183"/>
  <c r="BE246"/>
  <c r="BE250"/>
  <c r="BE252"/>
  <c r="E76"/>
  <c r="BE123"/>
  <c r="BE126"/>
  <c r="BE141"/>
  <c r="BE203"/>
  <c r="BE210"/>
  <c r="BE218"/>
  <c r="BE257"/>
  <c r="F55"/>
  <c r="BE163"/>
  <c r="BE171"/>
  <c r="BE188"/>
  <c r="BE200"/>
  <c r="BE202"/>
  <c r="BE216"/>
  <c r="BE255"/>
  <c i="3" r="J52"/>
  <c r="J80"/>
  <c r="F55"/>
  <c r="BE96"/>
  <c r="E48"/>
  <c r="F54"/>
  <c r="BE91"/>
  <c r="BE93"/>
  <c r="BE100"/>
  <c r="BE86"/>
  <c r="BE89"/>
  <c r="J54"/>
  <c i="2" r="E48"/>
  <c r="J55"/>
  <c r="J82"/>
  <c r="BE92"/>
  <c r="BE98"/>
  <c r="BE120"/>
  <c r="BE141"/>
  <c r="BE145"/>
  <c r="BE156"/>
  <c r="BE175"/>
  <c r="BE231"/>
  <c r="BE233"/>
  <c r="F54"/>
  <c r="J80"/>
  <c r="BE103"/>
  <c r="BE124"/>
  <c r="BE152"/>
  <c r="BE160"/>
  <c r="BE183"/>
  <c r="BE194"/>
  <c r="BE206"/>
  <c r="BE208"/>
  <c r="BE214"/>
  <c r="BE222"/>
  <c r="BE226"/>
  <c r="BE229"/>
  <c r="BE235"/>
  <c r="BE257"/>
  <c r="F83"/>
  <c r="BE89"/>
  <c r="BE114"/>
  <c r="BE135"/>
  <c r="BE163"/>
  <c r="BE181"/>
  <c r="BE197"/>
  <c r="BE220"/>
  <c r="BE244"/>
  <c r="BE246"/>
  <c r="BE254"/>
  <c r="BE259"/>
  <c r="BE264"/>
  <c r="BE108"/>
  <c r="BE149"/>
  <c r="BE170"/>
  <c r="BE185"/>
  <c r="BE221"/>
  <c r="BE225"/>
  <c r="BE242"/>
  <c r="BE111"/>
  <c r="BE127"/>
  <c r="BE132"/>
  <c r="BE166"/>
  <c r="BE188"/>
  <c r="BE191"/>
  <c r="BE200"/>
  <c r="BE212"/>
  <c r="BE241"/>
  <c r="BE252"/>
  <c r="BE95"/>
  <c r="BE117"/>
  <c r="BE123"/>
  <c r="BE129"/>
  <c r="BE138"/>
  <c r="BE179"/>
  <c r="BE203"/>
  <c r="BE217"/>
  <c r="BE227"/>
  <c r="BE238"/>
  <c r="BE261"/>
  <c i="6" r="F35"/>
  <c i="1" r="BB59"/>
  <c i="3" r="J34"/>
  <c i="1" r="AW56"/>
  <c i="2" r="F34"/>
  <c i="1" r="BA55"/>
  <c i="3" r="F36"/>
  <c i="1" r="BC56"/>
  <c i="4" r="F36"/>
  <c i="1" r="BC57"/>
  <c i="2" r="J34"/>
  <c i="1" r="AW55"/>
  <c i="4" r="J34"/>
  <c i="1" r="AW57"/>
  <c i="2" r="F35"/>
  <c i="1" r="BB55"/>
  <c i="6" r="F37"/>
  <c i="1" r="BD59"/>
  <c i="5" r="F34"/>
  <c i="1" r="BA58"/>
  <c i="5" r="J34"/>
  <c i="1" r="AW58"/>
  <c i="6" r="J34"/>
  <c i="1" r="AW59"/>
  <c i="4" r="F37"/>
  <c i="1" r="BD57"/>
  <c i="2" r="F37"/>
  <c i="1" r="BD55"/>
  <c i="4" r="J30"/>
  <c i="3" r="F37"/>
  <c i="1" r="BD56"/>
  <c i="6" r="F34"/>
  <c i="1" r="BA59"/>
  <c i="3" r="F35"/>
  <c i="1" r="BB56"/>
  <c i="5" r="F35"/>
  <c i="1" r="BB58"/>
  <c i="6" r="F36"/>
  <c i="1" r="BC59"/>
  <c i="4" r="F35"/>
  <c i="1" r="BB57"/>
  <c i="4" r="F34"/>
  <c i="1" r="BA57"/>
  <c i="5" r="F37"/>
  <c i="1" r="BD58"/>
  <c i="2" r="F36"/>
  <c i="1" r="BC55"/>
  <c i="3" r="F34"/>
  <c i="1" r="BA56"/>
  <c i="5" r="F36"/>
  <c i="1" r="BC58"/>
  <c i="4" l="1" r="P87"/>
  <c r="P86"/>
  <c i="1" r="AU57"/>
  <c i="4" r="R87"/>
  <c r="R86"/>
  <c i="5" r="P85"/>
  <c r="P84"/>
  <c i="1" r="AU58"/>
  <c i="4" r="T87"/>
  <c r="T86"/>
  <c i="6" r="P89"/>
  <c r="P88"/>
  <c r="P87"/>
  <c i="1" r="AU59"/>
  <c i="2" r="R87"/>
  <c r="R86"/>
  <c i="5" r="R85"/>
  <c r="R84"/>
  <c i="6" r="T89"/>
  <c r="T88"/>
  <c r="T87"/>
  <c i="5" r="BK85"/>
  <c r="BK84"/>
  <c r="J84"/>
  <c r="J59"/>
  <c i="6" r="R89"/>
  <c r="R88"/>
  <c r="R87"/>
  <c i="2" r="T87"/>
  <c r="T86"/>
  <c i="6" r="BK89"/>
  <c r="J89"/>
  <c r="J61"/>
  <c i="2" r="BK87"/>
  <c r="J87"/>
  <c r="J60"/>
  <c i="1" r="AG57"/>
  <c i="4" r="J87"/>
  <c r="J60"/>
  <c r="J59"/>
  <c i="3" r="BK83"/>
  <c r="J83"/>
  <c i="4" r="J33"/>
  <c i="1" r="AV57"/>
  <c r="AT57"/>
  <c r="AN57"/>
  <c i="3" r="J33"/>
  <c i="1" r="AV56"/>
  <c r="AT56"/>
  <c i="2" r="J33"/>
  <c i="1" r="AV55"/>
  <c r="AT55"/>
  <c i="5" r="F33"/>
  <c i="1" r="AZ58"/>
  <c r="BC54"/>
  <c r="W32"/>
  <c i="3" r="F33"/>
  <c i="1" r="AZ56"/>
  <c r="BD54"/>
  <c r="W33"/>
  <c i="6" r="F33"/>
  <c i="1" r="AZ59"/>
  <c i="5" r="J33"/>
  <c i="1" r="AV58"/>
  <c r="AT58"/>
  <c i="4" r="F33"/>
  <c i="1" r="AZ57"/>
  <c r="BA54"/>
  <c r="W30"/>
  <c i="6" r="J33"/>
  <c i="1" r="AV59"/>
  <c r="AT59"/>
  <c r="BB54"/>
  <c r="W31"/>
  <c i="2" r="F33"/>
  <c i="1" r="AZ55"/>
  <c i="3" r="J30"/>
  <c i="1" r="AG56"/>
  <c i="6" l="1" r="BK88"/>
  <c r="BK87"/>
  <c r="J87"/>
  <c r="J59"/>
  <c i="2" r="BK86"/>
  <c r="J86"/>
  <c r="J59"/>
  <c i="5" r="J85"/>
  <c r="J60"/>
  <c i="1" r="AN56"/>
  <c i="4" r="J39"/>
  <c i="3" r="J59"/>
  <c r="J39"/>
  <c i="1" r="AZ54"/>
  <c r="W29"/>
  <c r="AU54"/>
  <c r="AX54"/>
  <c r="AW54"/>
  <c r="AK30"/>
  <c i="5" r="J30"/>
  <c i="1" r="AG58"/>
  <c r="AY54"/>
  <c i="5" l="1" r="J39"/>
  <c i="6" r="J88"/>
  <c r="J60"/>
  <c i="1" r="AN58"/>
  <c r="AV54"/>
  <c r="AK29"/>
  <c i="2" r="J30"/>
  <c i="1" r="AG55"/>
  <c r="AN55"/>
  <c i="6" r="J30"/>
  <c i="1" r="AG59"/>
  <c i="6" l="1" r="J39"/>
  <c i="2" r="J39"/>
  <c i="1" r="AN59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<sst xmlns="http://schemas.openxmlformats.org/spreadsheetml/2006/main">
  <si>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</si>
  <si>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</si>
  <si>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</si>
  <si>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</si>
  <si>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</si>
  <si>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{ee9779f0-9619-42c0-962f-5ee348a8e5f8}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</si>
  <si>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</si>
  <si>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</si>
  <si>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</si>
  <si>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</si>
  <si>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</si>
  <si>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</si>
  <si>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</si>
  <si>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</si>
  <si>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201124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</si>
  <si>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</si>
  <si>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</si>
  <si>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Štolmíř, ul. Za Rybníkem, údržba místní komunikace</t>
  </si>
  <si>
    <t>KSO:</t>
  </si>
  <si>
    <t/>
  </si>
  <si>
    <t>CC-CZ:</t>
  </si>
  <si>
    <t>Místo:</t>
  </si>
  <si>
    <t>Štolmíř</t>
  </si>
  <si>
    <t>Datum:</t>
  </si>
  <si>
    <t>27. 7. 2022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</si>
  <si>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</si>
  <si>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</si>
  <si>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</si>
  <si>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</si>
  <si>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</si>
  <si>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</si>
  <si>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</si>
  <si>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</si>
  <si>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</si>
  <si>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</si>
  <si>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</si>
  <si>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</si>
  <si>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</si>
  <si>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</si>
  <si>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</si>
  <si>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</si>
  <si>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</si>
  <si>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</si>
  <si>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</si>
  <si>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</si>
  <si>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</si>
  <si>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</si>
  <si>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</si>
  <si>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</si>
  <si>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</si>
  <si>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</si>
  <si>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</si>
  <si>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</si>
  <si>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</si>
  <si>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</si>
  <si>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</si>
  <si>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</si>
  <si>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</si>
  <si>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</si>
  <si>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</si>
  <si>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</si>
  <si>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</si>
  <si>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</si>
  <si>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</si>
  <si>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</si>
  <si>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</si>
  <si>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</si>
  <si>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</si>
  <si>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</si>
  <si>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</si>
  <si>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</si>
  <si>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</si>
  <si>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</si>
  <si>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</si>
  <si>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</si>
  <si>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</si>
  <si>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Komunikace-uznatelné</t>
  </si>
  <si>
    <t>STA</t>
  </si>
  <si>
    <t>1</t>
  </si>
  <si>
    <t>{215b2454-490c-4ae7-9dd3-94c822f03ee0}</t>
  </si>
  <si>
    <t>2</t>
  </si>
  <si>
    <t>01_v</t>
  </si>
  <si>
    <t>VRN-uznatelné</t>
  </si>
  <si>
    <t>VON</t>
  </si>
  <si>
    <t>{c2b3fbb1-f08b-4233-94cd-8744d631ac82}</t>
  </si>
  <si>
    <t>02</t>
  </si>
  <si>
    <t>Komunikace-neuznatelné</t>
  </si>
  <si>
    <t>{7112c4f1-6455-455e-a3de-ecab4f7e00d1}</t>
  </si>
  <si>
    <t>02_v</t>
  </si>
  <si>
    <t>VRN-neuznatelné</t>
  </si>
  <si>
    <t>{cd56917d-0643-4cc7-8bce-69749813f4eb}</t>
  </si>
  <si>
    <t>03</t>
  </si>
  <si>
    <t>Veřejné osvětlení</t>
  </si>
  <si>
    <t>{b4f8ee0e-1d20-4747-b819-e29a7c3e0b35}</t>
  </si>
  <si>
    <t>S_sap</t>
  </si>
  <si>
    <t>Plocha sjezdu - asf. povrch</t>
  </si>
  <si>
    <t>m2</t>
  </si>
  <si>
    <t>85</t>
  </si>
  <si>
    <t>S_sd</t>
  </si>
  <si>
    <t>Plocha dlážděného sjezdu</t>
  </si>
  <si>
    <t>11</t>
  </si>
  <si>
    <t>KRYCÍ LIST SOUPISU PRACÍ</t>
  </si>
  <si>
    <t>S_voz</t>
  </si>
  <si>
    <t>Plocha vozovky</t>
  </si>
  <si>
    <t>2133</t>
  </si>
  <si>
    <t>S_vú</t>
  </si>
  <si>
    <t>Plocha vegetačních úprav</t>
  </si>
  <si>
    <t>146</t>
  </si>
  <si>
    <t>S_roz</t>
  </si>
  <si>
    <t>Plocha rozšíření vozovky</t>
  </si>
  <si>
    <t>91</t>
  </si>
  <si>
    <t>S_ov</t>
  </si>
  <si>
    <t>Plocha opravy vozovky</t>
  </si>
  <si>
    <t>36</t>
  </si>
  <si>
    <t>Objekt:</t>
  </si>
  <si>
    <t>01 - Komunikace-uznatelné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</si>
  <si>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</si>
  <si>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</si>
  <si>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</si>
  <si>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</si>
  <si>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</si>
  <si>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</si>
  <si>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</si>
  <si>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</si>
  <si>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</si>
  <si>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</si>
  <si>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</si>
  <si>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</si>
  <si>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</si>
  <si>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</si>
  <si>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</si>
  <si>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</si>
  <si>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</si>
  <si>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</si>
  <si>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</si>
  <si>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</si>
  <si>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</si>
  <si>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</si>
  <si>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</si>
  <si>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</si>
  <si>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</si>
  <si>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</si>
  <si>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</si>
  <si>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</si>
  <si>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</si>
  <si>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</si>
  <si>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</si>
  <si>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CS ÚRS 2022 02</t>
  </si>
  <si>
    <t>4</t>
  </si>
  <si>
    <t>1779434387</t>
  </si>
  <si>
    <t>Online PSC</t>
  </si>
  <si>
    <t>https://podminky.urs.cz/item/CS_URS_2022_02/113107323</t>
  </si>
  <si>
    <t>VV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</si>
  <si>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</si>
  <si>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</si>
  <si>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1269484216</t>
  </si>
  <si>
    <t>https://podminky.urs.cz/item/CS_URS_2022_02/113107342</t>
  </si>
  <si>
    <t>"Oprava vozovky podél obrub" 72,0*0,5</t>
  </si>
  <si>
    <t>3</t>
  </si>
  <si>
    <t>113154113</t>
  </si>
  <si>
    <t>Frézování živičného podkladu nebo krytu s naložením na dopravní prostředek plochy do 500 m2 bez překážek v trase pruhu šířky do 0,5 m, tloušťky vrstvy 50 mm</t>
  </si>
  <si>
    <t>1305390526</t>
  </si>
  <si>
    <t>https://podminky.urs.cz/item/CS_URS_2022_02/113154113</t>
  </si>
  <si>
    <t>121112003</t>
  </si>
  <si>
    <t>Sejmutí ornice ručně při souvislé ploše, tl. vrstvy do 200 mm</t>
  </si>
  <si>
    <t>1278989543</t>
  </si>
  <si>
    <t>https://podminky.urs.cz/item/CS_URS_2022_02/121112003</t>
  </si>
  <si>
    <t>"Odkopání zeleně v místě rozšíření vozovky" 91,0</t>
  </si>
  <si>
    <t>Součet</t>
  </si>
  <si>
    <t>5</t>
  </si>
  <si>
    <t>131351100</t>
  </si>
  <si>
    <t>Hloubení nezapažených jam a zářezů strojně s urovnáním dna do předepsaného profilu a spádu v hornině třídy těžitelnosti II skupiny 4 do 20 m3</t>
  </si>
  <si>
    <t>m3</t>
  </si>
  <si>
    <t>1378831955</t>
  </si>
  <si>
    <t>https://podminky.urs.cz/item/CS_URS_2022_02/131351100</t>
  </si>
  <si>
    <t>"Předpoklad: odkop do hl. 0,2 m" S_sd*0,2</t>
  </si>
  <si>
    <t>"Oprava vjezdů - předpoklad: 20 m2" 20,0*0,3</t>
  </si>
  <si>
    <t>"Odkopání zeleně v místě rozšíření vozovky" S_roz*0,25</t>
  </si>
  <si>
    <t>6</t>
  </si>
  <si>
    <t>132251102</t>
  </si>
  <si>
    <t>Hloubení nezapažených rýh šířky do 800 mm strojně s urovnáním dna do předepsaného profilu a spádu v hornině třídy těžitelnosti I skupiny 3 přes 20 do 50 m3</t>
  </si>
  <si>
    <t>1800664987</t>
  </si>
  <si>
    <t>https://podminky.urs.cz/item/CS_URS_2022_02/132251102</t>
  </si>
  <si>
    <t>"Obrubníky" 799,0*0,3*0,2</t>
  </si>
  <si>
    <t>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</si>
  <si>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</si>
  <si>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</si>
  <si>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287235131</t>
  </si>
  <si>
    <t>https://podminky.urs.cz/item/CS_URS_2022_02/162651112</t>
  </si>
  <si>
    <t>"Doplnění ornice" S_vú*0,055</t>
  </si>
  <si>
    <t>8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</si>
  <si>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</si>
  <si>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</si>
  <si>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1159961518</t>
  </si>
  <si>
    <t>https://podminky.urs.cz/item/CS_URS_2022_02/162751137</t>
  </si>
  <si>
    <t>"Přebytečný výkopek" 30,950+47,940</t>
  </si>
  <si>
    <t>9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</si>
  <si>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</si>
  <si>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</si>
  <si>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-1391732843</t>
  </si>
  <si>
    <t>https://podminky.urs.cz/item/CS_URS_2022_02/162751139</t>
  </si>
  <si>
    <t>78,89*10 'Přepočtené koeficientem množství</t>
  </si>
  <si>
    <t>10</t>
  </si>
  <si>
    <t>167151101</t>
  </si>
  <si>
    <t>Nakládání, skládání a překládání neulehlého výkopku nebo sypaniny strojně nakládání, množství do 100 m3, z horniny třídy těžitelnosti I, skupiny 1 až 3</t>
  </si>
  <si>
    <t>925531007</t>
  </si>
  <si>
    <t>https://podminky.urs.cz/item/CS_URS_2022_02/167151101</t>
  </si>
  <si>
    <t>M</t>
  </si>
  <si>
    <t>10364101</t>
  </si>
  <si>
    <t>zemina pro terénní úpravy - ornice</t>
  </si>
  <si>
    <t>t</t>
  </si>
  <si>
    <t>-36510145</t>
  </si>
  <si>
    <t>12</t>
  </si>
  <si>
    <t>171201231</t>
  </si>
  <si>
    <t>Poplatek za uložení stavebního odpadu na recyklační skládce (skládkovné) zeminy a kamení zatříděného do Katalogu odpadů pod kódem 17 05 04</t>
  </si>
  <si>
    <t>-1923423915</t>
  </si>
  <si>
    <t>https://podminky.urs.cz/item/CS_URS_2022_02/171201231</t>
  </si>
  <si>
    <t>78,89*2 'Přepočtené koeficientem množství</t>
  </si>
  <si>
    <t>13</t>
  </si>
  <si>
    <t>171251201</t>
  </si>
  <si>
    <t>Uložení sypaniny na skládky nebo meziskládky bez hutnění s upravením uložené sypaniny do předepsaného tvaru</t>
  </si>
  <si>
    <t>1620206964</t>
  </si>
  <si>
    <t>https://podminky.urs.cz/item/CS_URS_2022_02/171251201</t>
  </si>
  <si>
    <t>14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</si>
  <si>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</si>
  <si>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</si>
  <si>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1949405652</t>
  </si>
  <si>
    <t>https://podminky.urs.cz/item/CS_URS_2022_02/181111111</t>
  </si>
  <si>
    <t>"Vegetační úpravy" 146,0</t>
  </si>
  <si>
    <t>181311103</t>
  </si>
  <si>
    <t>Rozprostření a urovnání ornice v rovině nebo ve svahu sklonu do 1:5 ručně při souvislé ploše, tl. vrstvy do 200 mm</t>
  </si>
  <si>
    <t>-1214136925</t>
  </si>
  <si>
    <t>https://podminky.urs.cz/item/CS_URS_2022_02/181311103</t>
  </si>
  <si>
    <t>16</t>
  </si>
  <si>
    <t>181411141</t>
  </si>
  <si>
    <t>Založení trávníku na půdě předem připravené plochy do 1000 m2 výsevem včetně utažení parterového v rovině nebo na svahu do 1:5</t>
  </si>
  <si>
    <t>-1334532664</t>
  </si>
  <si>
    <t>https://podminky.urs.cz/item/CS_URS_2022_02/181411141</t>
  </si>
  <si>
    <t>17</t>
  </si>
  <si>
    <t>00572470</t>
  </si>
  <si>
    <t>osivo směs travní univerzál</t>
  </si>
  <si>
    <t>kg</t>
  </si>
  <si>
    <t>921264192</t>
  </si>
  <si>
    <t>146*0,015 'Přepočtené koeficientem množství</t>
  </si>
  <si>
    <t>Komunikace pozemní</t>
  </si>
  <si>
    <t>18</t>
  </si>
  <si>
    <t>564831111</t>
  </si>
  <si>
    <t>Podklad ze štěrkodrti ŠD s rozprostřením a zhutněním plochy přes 100 m2, po zhutnění tl. 100 mm</t>
  </si>
  <si>
    <t>-1871798150</t>
  </si>
  <si>
    <t>https://podminky.urs.cz/item/CS_URS_2022_02/564831111</t>
  </si>
  <si>
    <t>P</t>
  </si>
  <si>
    <t>Poznámka k položce:_x000d_
Štěrkodrť ŠDa 0/63</t>
  </si>
  <si>
    <t>19</t>
  </si>
  <si>
    <t>564871011</t>
  </si>
  <si>
    <t>Podklad ze štěrkodrti ŠD s rozprostřením a zhutněním plochy jednotlivě do 100 m2, po zhutnění tl. 250 mm</t>
  </si>
  <si>
    <t>-726878420</t>
  </si>
  <si>
    <t>https://podminky.urs.cz/item/CS_URS_2022_02/564871011</t>
  </si>
  <si>
    <t>Poznámka k položce:_x000d_
Štěrkodrť ŠDb 0/32</t>
  </si>
  <si>
    <t>20</t>
  </si>
  <si>
    <t>564871016</t>
  </si>
  <si>
    <t>Podklad ze štěrkodrti ŠD s rozprostřením a zhutněním plochy jednotlivě do 100 m2, po zhutnění tl. 300 mm</t>
  </si>
  <si>
    <t>1348804524</t>
  </si>
  <si>
    <t>https://podminky.urs.cz/item/CS_URS_2022_02/564871016</t>
  </si>
  <si>
    <t>"Odkopání zeleně v místě rozšíření vozovky" S_roz</t>
  </si>
  <si>
    <t>565145101</t>
  </si>
  <si>
    <t>Asfaltový beton vrstva podkladní ACP 16 (obalované kamenivo střednězrnné - OKS) s rozprostřením a zhutněním v pruhu šířky do 1,5 m, po zhutnění tl. 60 mm</t>
  </si>
  <si>
    <t>1910207973</t>
  </si>
  <si>
    <t>https://podminky.urs.cz/item/CS_URS_2022_02/565145101</t>
  </si>
  <si>
    <t>Poznámka k položce:_x000d_
Obalované kamenivo ACP 16+</t>
  </si>
  <si>
    <t>22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</si>
  <si>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</si>
  <si>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</si>
  <si>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-852053132</t>
  </si>
  <si>
    <t>https://podminky.urs.cz/item/CS_URS_2022_02/566301111</t>
  </si>
  <si>
    <t>"Lokální sanace podkladu štěrkodrtí - předpoklad: do 10 % plochy"</t>
  </si>
  <si>
    <t>(S_voz+S_sap)*0,1</t>
  </si>
  <si>
    <t>23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</si>
  <si>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</si>
  <si>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</si>
  <si>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243581179</t>
  </si>
  <si>
    <t>https://podminky.urs.cz/item/CS_URS_2022_02/566501111</t>
  </si>
  <si>
    <t>"Doplnění a sanace vozovky pomocí štěrkodrti 0/63 v tl. 0,10 m 20% plochy vozovky" 427,0</t>
  </si>
  <si>
    <t>24</t>
  </si>
  <si>
    <t>567122114</t>
  </si>
  <si>
    <t>Podklad ze směsi stmelené cementem SC bez dilatačních spár, s rozprostřením a zhutněním SC C 8/10 (KSC I), po zhutnění tl. 150 mm</t>
  </si>
  <si>
    <t>-212306053</t>
  </si>
  <si>
    <t>https://podminky.urs.cz/item/CS_URS_2022_02/567122114</t>
  </si>
  <si>
    <t>"Oprava vjezdů - předpoklad: 20 m2, hloubka 300 mm" 20,0*2</t>
  </si>
  <si>
    <t>25</t>
  </si>
  <si>
    <t>567132115</t>
  </si>
  <si>
    <t>Podklad ze směsi stmelené cementem SC bez dilatačních spár, s rozprostřením a zhutněním SC C 8/10 (KSC I), po zhutnění tl. 200 mm</t>
  </si>
  <si>
    <t>-1530472255</t>
  </si>
  <si>
    <t>https://podminky.urs.cz/item/CS_URS_2022_02/567132115</t>
  </si>
  <si>
    <t>Poznámka k položce:_x000d_
SC 0/32 C8/10</t>
  </si>
  <si>
    <t>26</t>
  </si>
  <si>
    <t>567511121</t>
  </si>
  <si>
    <t>Recyklace podkladní vrstvy za studena na místě rozpojení a reprofilace podkladu s hutněním plochy přes 1 000 do 3 000 m2, tloušťky do 150 mm</t>
  </si>
  <si>
    <t>-707153993</t>
  </si>
  <si>
    <t>https://podminky.urs.cz/item/CS_URS_2022_02/567511121</t>
  </si>
  <si>
    <t>"Plocha vozovky" 2133,0</t>
  </si>
  <si>
    <t>"Sjezd - asfaltový povrch" 85,0</t>
  </si>
  <si>
    <t>27</t>
  </si>
  <si>
    <t>567512122</t>
  </si>
  <si>
    <t>Recyklace podkladní vrstvy za studena na místě promísení rozpojené směsi s kamenivem a pojivem (materiál ve specifikaci) s rozhrnutím, zhutněním a vlhčením plochy přes 1 000 do 3 000 m2, tloušťky po zhutnění přes 120 do 150 mm</t>
  </si>
  <si>
    <t>1706461518</t>
  </si>
  <si>
    <t>https://podminky.urs.cz/item/CS_URS_2022_02/567512122</t>
  </si>
  <si>
    <t>Poznámka k položce:_x000d_
Přesné množství přidávaného kameniva a pojiva se stanoví silniční laboratoří na základě průkazní zkoušky</t>
  </si>
  <si>
    <t>S_voz+S_sap</t>
  </si>
  <si>
    <t>28</t>
  </si>
  <si>
    <t>11162540</t>
  </si>
  <si>
    <t>emulze asfaltová obalovací pro použití za studena</t>
  </si>
  <si>
    <t>1997253982</t>
  </si>
  <si>
    <t>(S_voz+S_sap)*58,1*0,15*0,001</t>
  </si>
  <si>
    <t>29</t>
  </si>
  <si>
    <t>58522110</t>
  </si>
  <si>
    <t>cement portlandský směsný CEM II 42,5MPa</t>
  </si>
  <si>
    <t>1605268790</t>
  </si>
  <si>
    <t>(S_voz+S_sap)*92,9*0,15*0,001</t>
  </si>
  <si>
    <t>30</t>
  </si>
  <si>
    <t>58341364</t>
  </si>
  <si>
    <t>kamenivo drcené drobné frakce 2/4</t>
  </si>
  <si>
    <t>1630161089</t>
  </si>
  <si>
    <t>(S_voz+S_sap)*345,0*0,15*0,001</t>
  </si>
  <si>
    <t>31</t>
  </si>
  <si>
    <t>569951133</t>
  </si>
  <si>
    <t>Zpevnění krajnic nebo komunikací pro pěší s rozprostřením a zhutněním, po zhutnění asfaltovým recyklátem tl. 150 mm</t>
  </si>
  <si>
    <t>-1887651949</t>
  </si>
  <si>
    <t>https://podminky.urs.cz/item/CS_URS_2022_02/569951133</t>
  </si>
  <si>
    <t>S_sar</t>
  </si>
  <si>
    <t xml:space="preserve">"Sjezd  - asfaltový recyklát" 91,0</t>
  </si>
  <si>
    <t>32</t>
  </si>
  <si>
    <t>573111112</t>
  </si>
  <si>
    <t>Postřik infiltrační PI z asfaltu silničního s posypem kamenivem, v množství 1,00 kg/m2</t>
  </si>
  <si>
    <t>707456890</t>
  </si>
  <si>
    <t>https://podminky.urs.cz/item/CS_URS_2022_02/573111112</t>
  </si>
  <si>
    <t>33</t>
  </si>
  <si>
    <t>573231106</t>
  </si>
  <si>
    <t>Postřik spojovací PS bez posypu kamenivem ze silniční emulze, v množství 0,30 kg/m2</t>
  </si>
  <si>
    <t>-1553615623</t>
  </si>
  <si>
    <t>https://podminky.urs.cz/item/CS_URS_2022_02/573231106</t>
  </si>
  <si>
    <t>34</t>
  </si>
  <si>
    <t>573231108</t>
  </si>
  <si>
    <t>Postřik spojovací PS bez posypu kamenivem ze silniční emulze, v množství 0,50 kg/m2</t>
  </si>
  <si>
    <t>26784915</t>
  </si>
  <si>
    <t>https://podminky.urs.cz/item/CS_URS_2022_02/573231108</t>
  </si>
  <si>
    <t>35</t>
  </si>
  <si>
    <t>577134111</t>
  </si>
  <si>
    <t>Asfaltový beton vrstva obrusná ACO 11 (ABS) s rozprostřením a se zhutněním z nemodifikovaného asfaltu v pruhu šířky do 3 m tř. I, po zhutnění tl. 40 mm</t>
  </si>
  <si>
    <t>597965494</t>
  </si>
  <si>
    <t>https://podminky.urs.cz/item/CS_URS_2022_02/577134111</t>
  </si>
  <si>
    <t>577154121</t>
  </si>
  <si>
    <t>Asfaltový beton vrstva obrusná ACO 11 (ABS) s rozprostřením a se zhutněním z nemodifikovaného asfaltu v pruhu šířky přes 3 m tř. I, po zhutnění tl. 60 mm</t>
  </si>
  <si>
    <t>1944503976</t>
  </si>
  <si>
    <t>https://podminky.urs.cz/item/CS_URS_2022_02/577154121</t>
  </si>
  <si>
    <t>37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</si>
  <si>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</si>
  <si>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</si>
  <si>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-573004319</t>
  </si>
  <si>
    <t>https://podminky.urs.cz/item/CS_URS_2022_02/596412210</t>
  </si>
  <si>
    <t>38</t>
  </si>
  <si>
    <t>59246016</t>
  </si>
  <si>
    <t>dlažba plošná betonová vegetační 600x400x80mm</t>
  </si>
  <si>
    <t>65230645</t>
  </si>
  <si>
    <t>11*1,05 'Přepočtené koeficientem množství</t>
  </si>
  <si>
    <t>39</t>
  </si>
  <si>
    <t>58343810</t>
  </si>
  <si>
    <t>kamenivo drcené hrubé frakce 4/8</t>
  </si>
  <si>
    <t>-1599453810</t>
  </si>
  <si>
    <t>"Výplň vegetačních dlaždic - 40 % plochy"</t>
  </si>
  <si>
    <t>S_sd*0,4*0,08*1,8</t>
  </si>
  <si>
    <t>Trubní vedení</t>
  </si>
  <si>
    <t>40</t>
  </si>
  <si>
    <t>899331111</t>
  </si>
  <si>
    <t>Výšková úprava uličního vstupu nebo vpusti do 200 mm zvýšením poklopu</t>
  </si>
  <si>
    <t>kus</t>
  </si>
  <si>
    <t>1682975303</t>
  </si>
  <si>
    <t>https://podminky.urs.cz/item/CS_URS_2022_02/899331111</t>
  </si>
  <si>
    <t>41</t>
  </si>
  <si>
    <t>899431111</t>
  </si>
  <si>
    <t>Výšková úprava uličního vstupu nebo vpusti do 200 mm zvýšením krycího hrnce, šoupěte nebo hydrantu bez úpravy armatur</t>
  </si>
  <si>
    <t>1183685424</t>
  </si>
  <si>
    <t>https://podminky.urs.cz/item/CS_URS_2022_02/899431111</t>
  </si>
  <si>
    <t>Ostatní konstrukce a práce, bourání</t>
  </si>
  <si>
    <t>42</t>
  </si>
  <si>
    <t>914111111</t>
  </si>
  <si>
    <t>Montáž svislé dopravní značky základní velikosti do 1 m2 objímkami na sloupky nebo konzoly</t>
  </si>
  <si>
    <t>1183187721</t>
  </si>
  <si>
    <t>https://podminky.urs.cz/item/CS_URS_2022_02/914111111</t>
  </si>
  <si>
    <t>"P6" 2</t>
  </si>
  <si>
    <t>43</t>
  </si>
  <si>
    <t>40445615</t>
  </si>
  <si>
    <t>značky upravující přednost P6 700mm</t>
  </si>
  <si>
    <t>1718063612</t>
  </si>
  <si>
    <t>44</t>
  </si>
  <si>
    <t>40445256</t>
  </si>
  <si>
    <t>svorka upínací na sloupek dopravní značky D 60mm</t>
  </si>
  <si>
    <t>-1926717988</t>
  </si>
  <si>
    <t>45</t>
  </si>
  <si>
    <t>914511111</t>
  </si>
  <si>
    <t>Montáž sloupku dopravních značek délky do 3,5 m do betonového základu</t>
  </si>
  <si>
    <t>2062862034</t>
  </si>
  <si>
    <t>https://podminky.urs.cz/item/CS_URS_2022_02/914511111</t>
  </si>
  <si>
    <t>Poznámka k položce:_x000d_
Jednou použit stávající sloupek</t>
  </si>
  <si>
    <t>46</t>
  </si>
  <si>
    <t>40445225</t>
  </si>
  <si>
    <t>sloupek pro dopravní značku Zn D 60mm v 3,5m</t>
  </si>
  <si>
    <t>-177174049</t>
  </si>
  <si>
    <t>47</t>
  </si>
  <si>
    <t>40445253</t>
  </si>
  <si>
    <t>víčko plastové na sloupek D 60mm</t>
  </si>
  <si>
    <t>13342678</t>
  </si>
  <si>
    <t>48</t>
  </si>
  <si>
    <t>915111111</t>
  </si>
  <si>
    <t>Vodorovné dopravní značení stříkané barvou dělící čára šířky 125 mm souvislá bílá základní</t>
  </si>
  <si>
    <t>m</t>
  </si>
  <si>
    <t>1289506372</t>
  </si>
  <si>
    <t>https://podminky.urs.cz/item/CS_URS_2022_02/915111111</t>
  </si>
  <si>
    <t>49</t>
  </si>
  <si>
    <t>915121121</t>
  </si>
  <si>
    <t>Vodorovné dopravní značení stříkané barvou vodící čára bílá šířky 250 mm přerušovaná základní</t>
  </si>
  <si>
    <t>-1633068556</t>
  </si>
  <si>
    <t>https://podminky.urs.cz/item/CS_URS_2022_02/915121121</t>
  </si>
  <si>
    <t>50</t>
  </si>
  <si>
    <t>915211111</t>
  </si>
  <si>
    <t>Vodorovné dopravní značení stříkaným plastem dělící čára šířky 125 mm souvislá bílá základní</t>
  </si>
  <si>
    <t>2122201916</t>
  </si>
  <si>
    <t>https://podminky.urs.cz/item/CS_URS_2022_02/915211111</t>
  </si>
  <si>
    <t>51</t>
  </si>
  <si>
    <t>915221121</t>
  </si>
  <si>
    <t>Vodorovné dopravní značení stříkaným plastem vodící čára bílá šířky 250 mm přerušovaná základní</t>
  </si>
  <si>
    <t>720074261</t>
  </si>
  <si>
    <t>https://podminky.urs.cz/item/CS_URS_2022_02/915221121</t>
  </si>
  <si>
    <t>52</t>
  </si>
  <si>
    <t>915611111</t>
  </si>
  <si>
    <t>Předznačení pro vodorovné značení stříkané barvou nebo prováděné z nátěrových hmot liniové dělicí čáry, vodicí proužky</t>
  </si>
  <si>
    <t>-448577153</t>
  </si>
  <si>
    <t>https://podminky.urs.cz/item/CS_URS_2022_02/915611111</t>
  </si>
  <si>
    <t>21,0+35,0</t>
  </si>
  <si>
    <t>53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</si>
  <si>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</si>
  <si>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</si>
  <si>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-637793845</t>
  </si>
  <si>
    <t>https://podminky.urs.cz/item/CS_URS_2022_02/916131213</t>
  </si>
  <si>
    <t>Poznámka k položce:_x000d_
Bet. lože C20/25-XF3 v min. tl. 100 mm</t>
  </si>
  <si>
    <t>54</t>
  </si>
  <si>
    <t>59217034</t>
  </si>
  <si>
    <t>obrubník betonový silniční 1000x150x300mm</t>
  </si>
  <si>
    <t>733756735</t>
  </si>
  <si>
    <t>55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</si>
  <si>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</si>
  <si>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</si>
  <si>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480083714</t>
  </si>
  <si>
    <t>https://podminky.urs.cz/item/CS_URS_2022_02/919122121</t>
  </si>
  <si>
    <t>56</t>
  </si>
  <si>
    <t>919735113</t>
  </si>
  <si>
    <t>Řezání stávajícího živičného krytu nebo podkladu hloubky přes 100 do 150 mm</t>
  </si>
  <si>
    <t>-1831765312</t>
  </si>
  <si>
    <t>https://podminky.urs.cz/item/CS_URS_2022_02/919735113</t>
  </si>
  <si>
    <t>57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</si>
  <si>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</si>
  <si>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</si>
  <si>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2145490262</t>
  </si>
  <si>
    <t>https://podminky.urs.cz/item/CS_URS_2022_02/966006211</t>
  </si>
  <si>
    <t>"P4+E2d" 1+1</t>
  </si>
  <si>
    <t>"E2d" 1</t>
  </si>
  <si>
    <t>997</t>
  </si>
  <si>
    <t>Přesun sutě</t>
  </si>
  <si>
    <t>58</t>
  </si>
  <si>
    <t>997221551</t>
  </si>
  <si>
    <t>Vodorovná doprava suti bez naložení, ale se složením a s hrubým urovnáním ze sypkých materiálů, na vzdálenost do 1 km</t>
  </si>
  <si>
    <t>1190369771</t>
  </si>
  <si>
    <t>https://podminky.urs.cz/item/CS_URS_2022_02/997221551</t>
  </si>
  <si>
    <t>59</t>
  </si>
  <si>
    <t>997221559</t>
  </si>
  <si>
    <t>Vodorovná doprava suti bez naložení, ale se složením a s hrubým urovnáním Příplatek k ceně za každý další i započatý 1 km přes 1 km</t>
  </si>
  <si>
    <t>-1772578510</t>
  </si>
  <si>
    <t>https://podminky.urs.cz/item/CS_URS_2022_02/997221559</t>
  </si>
  <si>
    <t>33,547*19 'Přepočtené koeficientem množství</t>
  </si>
  <si>
    <t>60</t>
  </si>
  <si>
    <t>997221615</t>
  </si>
  <si>
    <t>Poplatek za uložení stavebního odpadu na skládce (skládkovné) z prostého betonu zatříděného do Katalogu odpadů pod kódem 17 01 01</t>
  </si>
  <si>
    <t>1895706630</t>
  </si>
  <si>
    <t>https://podminky.urs.cz/item/CS_URS_2022_02/997221615</t>
  </si>
  <si>
    <t>61</t>
  </si>
  <si>
    <t>997221645</t>
  </si>
  <si>
    <t>Poplatek za uložení stavebního odpadu na skládce (skládkovné) asfaltového bez obsahu dehtu zatříděného do Katalogu odpadů pod kódem 17 03 02</t>
  </si>
  <si>
    <t>-1235654594</t>
  </si>
  <si>
    <t>https://podminky.urs.cz/item/CS_URS_2022_02/997221645</t>
  </si>
  <si>
    <t>62</t>
  </si>
  <si>
    <t>997221655</t>
  </si>
  <si>
    <t>Poplatek za uložení stavebního odpadu na skládce (skládkovné) zeminy a kamení zatříděného do Katalogu odpadů pod kódem 17 05 04</t>
  </si>
  <si>
    <t>-345270416</t>
  </si>
  <si>
    <t>https://podminky.urs.cz/item/CS_URS_2022_02/997221655</t>
  </si>
  <si>
    <t>998</t>
  </si>
  <si>
    <t>Přesun hmot</t>
  </si>
  <si>
    <t>63</t>
  </si>
  <si>
    <t>998225111</t>
  </si>
  <si>
    <t>Přesun hmot pro komunikace s krytem z kameniva, monolitickým betonovým nebo živičným dopravní vzdálenost do 200 m jakékoliv délky objektu</t>
  </si>
  <si>
    <t>-616053032</t>
  </si>
  <si>
    <t>https://podminky.urs.cz/item/CS_URS_2022_02/998225111</t>
  </si>
  <si>
    <t>01_v - VRN-uznatelné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</si>
  <si>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</si>
  <si>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</si>
  <si>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</si>
  <si>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</si>
  <si>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</si>
  <si>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</si>
  <si>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</si>
  <si>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</si>
  <si>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</si>
  <si>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</si>
  <si>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</si>
  <si>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</si>
  <si>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148957143</t>
  </si>
  <si>
    <t>https://podminky.urs.cz/item/CS_URS_2022_02/012103000</t>
  </si>
  <si>
    <t>Poznámka k položce:_x000d_
Vytýčení inženýrských sítí apod.</t>
  </si>
  <si>
    <t>012303000</t>
  </si>
  <si>
    <t>Geodetické práce po výstavbě</t>
  </si>
  <si>
    <t>1419675270</t>
  </si>
  <si>
    <t>https://podminky.urs.cz/item/CS_URS_2022_02/012303000</t>
  </si>
  <si>
    <t>013244000</t>
  </si>
  <si>
    <t>Dokumentace pro provádění stavby</t>
  </si>
  <si>
    <t>1174095703</t>
  </si>
  <si>
    <t>https://podminky.urs.cz/item/CS_URS_2022_02/013244000</t>
  </si>
  <si>
    <t>013254000</t>
  </si>
  <si>
    <t>Dokumentace skutečného provedení stavby</t>
  </si>
  <si>
    <t>-57404251</t>
  </si>
  <si>
    <t>https://podminky.urs.cz/item/CS_URS_2022_02/013254000</t>
  </si>
  <si>
    <t>VRN3</t>
  </si>
  <si>
    <t>Zařízení staveniště</t>
  </si>
  <si>
    <t>030001000</t>
  </si>
  <si>
    <t>986353805</t>
  </si>
  <si>
    <t>https://podminky.urs.cz/item/CS_URS_2022_02/030001000</t>
  </si>
  <si>
    <t>Poznámka k položce:_x000d_
Včetně odstranění</t>
  </si>
  <si>
    <t>VRN7</t>
  </si>
  <si>
    <t>Provozní vlivy</t>
  </si>
  <si>
    <t>072002000</t>
  </si>
  <si>
    <t>Silniční provoz</t>
  </si>
  <si>
    <t>-183565559</t>
  </si>
  <si>
    <t>https://podminky.urs.cz/item/CS_URS_2022_02/072002000</t>
  </si>
  <si>
    <t>Poznámka k položce:_x000d_
Zajištění DIO_x000d_
Vyřízení DIR, stavba, demontáž a pronájem značení</t>
  </si>
  <si>
    <t>151</t>
  </si>
  <si>
    <t>02 - Komunikace-neuznatelné</t>
  </si>
  <si>
    <t>112101107</t>
  </si>
  <si>
    <t>Odstranění stromů s odřezáním kmene a s odvětvením listnatých, průměru kmene přes 1300 do 1500 mm</t>
  </si>
  <si>
    <t>-1975585020</t>
  </si>
  <si>
    <t>https://podminky.urs.cz/item/CS_URS_2022_02/112101107</t>
  </si>
  <si>
    <t>112251108</t>
  </si>
  <si>
    <t>Odstranění pařezů strojně s jejich vykopáním nebo vytrháním průměru přes 1300 do 1500 mm</t>
  </si>
  <si>
    <t>-2110357068</t>
  </si>
  <si>
    <t>https://podminky.urs.cz/item/CS_URS_2022_02/112251108</t>
  </si>
  <si>
    <t>2109624209</t>
  </si>
  <si>
    <t>"V místě nového chodníku" 23,0</t>
  </si>
  <si>
    <t>"U autobusové zastávky" 13,0</t>
  </si>
  <si>
    <t>"Stávající kryt v místě chodníkového přejezdu" 12,0</t>
  </si>
  <si>
    <t>1981616759</t>
  </si>
  <si>
    <t>"Oprava vozovky" 16,0</t>
  </si>
  <si>
    <t>113151111</t>
  </si>
  <si>
    <t>Rozebírání zpevněných ploch s přemístěním na skládku na vzdálenost do 20 m nebo s naložením na dopravní prostředek ze silničních panelů</t>
  </si>
  <si>
    <t>-739769992</t>
  </si>
  <si>
    <t>https://podminky.urs.cz/item/CS_URS_2022_02/113151111</t>
  </si>
  <si>
    <t>"V místě nového chodníku" 12,0</t>
  </si>
  <si>
    <t>-274905984</t>
  </si>
  <si>
    <t>"Odkopání zeleně v místě chodníku" 101,0</t>
  </si>
  <si>
    <t>122251101</t>
  </si>
  <si>
    <t>Odkopávky a prokopávky nezapažené strojně v hornině třídy těžitelnosti I skupiny 3 do 20 m3</t>
  </si>
  <si>
    <t>1764904645</t>
  </si>
  <si>
    <t>https://podminky.urs.cz/item/CS_URS_2022_02/122251101</t>
  </si>
  <si>
    <t>"V místě nového chodníku" 23,0*0,2</t>
  </si>
  <si>
    <t>"V místě chodníkového přejezdu" 12,0*0,2</t>
  </si>
  <si>
    <t>"V místě nového chodníku - stávající zeleň" 101,0*0,2</t>
  </si>
  <si>
    <t>132251101</t>
  </si>
  <si>
    <t>Hloubení nezapažených rýh šířky do 800 mm strojně s urovnáním dna do předepsaného profilu a spádu v hornině třídy těžitelnosti I skupiny 3 do 20 m3</t>
  </si>
  <si>
    <t>-1387212706</t>
  </si>
  <si>
    <t>https://podminky.urs.cz/item/CS_URS_2022_02/132251101</t>
  </si>
  <si>
    <t>"Obrubníky" (35,0+63,0)*0,3*0,2</t>
  </si>
  <si>
    <t>-179529592</t>
  </si>
  <si>
    <t>"Doplnění ornice" S_vú*0,05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</si>
  <si>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</si>
  <si>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</si>
  <si>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948337896</t>
  </si>
  <si>
    <t>https://podminky.urs.cz/item/CS_URS_2022_02/162751117</t>
  </si>
  <si>
    <t>"Přebytečný výkopek" (35,0+63,0)*0,3*0,2+(23,0+12,0+101,0)*0,2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</si>
  <si>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</si>
  <si>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</si>
  <si>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1638021545</t>
  </si>
  <si>
    <t>https://podminky.urs.cz/item/CS_URS_2022_02/162751119</t>
  </si>
  <si>
    <t>33,08*10 'Přepočtené koeficientem množství</t>
  </si>
  <si>
    <t>-1822677512</t>
  </si>
  <si>
    <t>844229538</t>
  </si>
  <si>
    <t>2079346964</t>
  </si>
  <si>
    <t>33,08*2 'Přepočtené koeficientem množství</t>
  </si>
  <si>
    <t>564446877</t>
  </si>
  <si>
    <t>-182259012</t>
  </si>
  <si>
    <t>"Vegetační úpravy" 151,0</t>
  </si>
  <si>
    <t>-474471013</t>
  </si>
  <si>
    <t>37056444</t>
  </si>
  <si>
    <t>1553674845</t>
  </si>
  <si>
    <t>151*0,015 'Přepočtené koeficientem množství</t>
  </si>
  <si>
    <t>564831011</t>
  </si>
  <si>
    <t>Podklad ze štěrkodrti ŠD s rozprostřením a zhutněním plochy jednotlivě do 100 m2, po zhutnění tl. 100 mm</t>
  </si>
  <si>
    <t>1492205338</t>
  </si>
  <si>
    <t>https://podminky.urs.cz/item/CS_URS_2022_02/564831011</t>
  </si>
  <si>
    <t>564851111</t>
  </si>
  <si>
    <t>Podklad ze štěrkodrti ŠD s rozprostřením a zhutněním plochy přes 100 m2, po zhutnění tl. 150 mm</t>
  </si>
  <si>
    <t>-1323081242</t>
  </si>
  <si>
    <t>https://podminky.urs.cz/item/CS_URS_2022_02/564851111</t>
  </si>
  <si>
    <t>"Chodník" 111,0</t>
  </si>
  <si>
    <t>"Varovné a signální pásy" 10,0</t>
  </si>
  <si>
    <t>"Kontrastní pás" 5,0</t>
  </si>
  <si>
    <t>39652867</t>
  </si>
  <si>
    <t>-212049023</t>
  </si>
  <si>
    <t>569851111</t>
  </si>
  <si>
    <t>Zpevnění krajnic nebo komunikací pro pěší s rozprostřením a zhutněním, po zhutnění štěrkodrtí tl. 150 mm</t>
  </si>
  <si>
    <t>-240650652</t>
  </si>
  <si>
    <t>https://podminky.urs.cz/item/CS_URS_2022_02/569851111</t>
  </si>
  <si>
    <t>"Nezpevněná krajnice" 36,0*0,5</t>
  </si>
  <si>
    <t>-1937929929</t>
  </si>
  <si>
    <t>2066312364</t>
  </si>
  <si>
    <t>920097023</t>
  </si>
  <si>
    <t>596211121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</si>
  <si>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50 do 100 m2</t>
  </si>
  <si>
    <t>1067769487</t>
  </si>
  <si>
    <t>https://podminky.urs.cz/item/CS_URS_2022_02/596211121</t>
  </si>
  <si>
    <t>59245015</t>
  </si>
  <si>
    <t>dlažba zámková tvaru I 200x165x60mm přírodní</t>
  </si>
  <si>
    <t>-1721607668</t>
  </si>
  <si>
    <t>111*1,03 'Přepočtené koeficientem množství</t>
  </si>
  <si>
    <t>59245012</t>
  </si>
  <si>
    <t>dlažba zámková tvaru I 200x165x60mm barevná</t>
  </si>
  <si>
    <t>351265650</t>
  </si>
  <si>
    <t>5*1,03 'Přepočtené koeficientem množství</t>
  </si>
  <si>
    <t>59245222</t>
  </si>
  <si>
    <t>dlažba zámková tvaru I základní pro nevidomé 196x161x60mm barevná</t>
  </si>
  <si>
    <t>-751743610</t>
  </si>
  <si>
    <t>10*1,03 'Přepočtené koeficientem množství</t>
  </si>
  <si>
    <t>-915455524</t>
  </si>
  <si>
    <t>"Přemístění stávající značky" 1</t>
  </si>
  <si>
    <t>348580427</t>
  </si>
  <si>
    <t>-1466323640</t>
  </si>
  <si>
    <t>-80320504</t>
  </si>
  <si>
    <t>-1252886157</t>
  </si>
  <si>
    <t>-1900013759</t>
  </si>
  <si>
    <t>"V1a" 86,0</t>
  </si>
  <si>
    <t>"V4" 19,0</t>
  </si>
  <si>
    <t>"V11a –BUS zastávka" 41,0</t>
  </si>
  <si>
    <t>915111121</t>
  </si>
  <si>
    <t>Vodorovné dopravní značení stříkané barvou dělící čára šířky 125 mm přerušovaná bílá základní</t>
  </si>
  <si>
    <t>-1953202867</t>
  </si>
  <si>
    <t>https://podminky.urs.cz/item/CS_URS_2022_02/915111121</t>
  </si>
  <si>
    <t>"V2b (1,5/1,5/0,125)" 24,0</t>
  </si>
  <si>
    <t>915131111</t>
  </si>
  <si>
    <t>Vodorovné dopravní značení stříkané barvou přechody pro chodce, šipky, symboly bílé základní</t>
  </si>
  <si>
    <t>-2086643113</t>
  </si>
  <si>
    <t>https://podminky.urs.cz/item/CS_URS_2022_02/915131111</t>
  </si>
  <si>
    <t>"Nápis BUS" 2*2,0</t>
  </si>
  <si>
    <t>753770017</t>
  </si>
  <si>
    <t>915211121</t>
  </si>
  <si>
    <t>Vodorovné dopravní značení stříkaným plastem dělící čára šířky 125 mm přerušovaná bílá základní</t>
  </si>
  <si>
    <t>-808526678</t>
  </si>
  <si>
    <t>https://podminky.urs.cz/item/CS_URS_2022_02/915211121</t>
  </si>
  <si>
    <t>915231111</t>
  </si>
  <si>
    <t>Vodorovné dopravní značení stříkaným plastem přechody pro chodce, šipky, symboly nápisy bílé základní</t>
  </si>
  <si>
    <t>1993239046</t>
  </si>
  <si>
    <t>https://podminky.urs.cz/item/CS_URS_2022_02/915231111</t>
  </si>
  <si>
    <t>13923636</t>
  </si>
  <si>
    <t>915621111</t>
  </si>
  <si>
    <t>Předznačení pro vodorovné značení stříkané barvou nebo prováděné z nátěrových hmot plošné šipky, symboly, nápisy</t>
  </si>
  <si>
    <t>1123170416</t>
  </si>
  <si>
    <t>https://podminky.urs.cz/item/CS_URS_2022_02/915621111</t>
  </si>
  <si>
    <t>1634008607</t>
  </si>
  <si>
    <t>-614519190</t>
  </si>
  <si>
    <t>35*1,02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</si>
  <si>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</si>
  <si>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</si>
  <si>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-1951179183</t>
  </si>
  <si>
    <t>https://podminky.urs.cz/item/CS_URS_2022_02/916231213</t>
  </si>
  <si>
    <t>59217018</t>
  </si>
  <si>
    <t>obrubník betonový chodníkový 1000x80x200mm</t>
  </si>
  <si>
    <t>2136894950</t>
  </si>
  <si>
    <t>63*1,02 'Přepočtené koeficientem množství</t>
  </si>
  <si>
    <t>-953369058</t>
  </si>
  <si>
    <t>955161083</t>
  </si>
  <si>
    <t>936104212</t>
  </si>
  <si>
    <t>Montáž odpadkového koše páskováním na sloupy nebo sloupky</t>
  </si>
  <si>
    <t>-599698483</t>
  </si>
  <si>
    <t>https://podminky.urs.cz/item/CS_URS_2022_02/936104212</t>
  </si>
  <si>
    <t>"Přemístění stávajícího koše" 1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</si>
  <si>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</si>
  <si>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</si>
  <si>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1198671863</t>
  </si>
  <si>
    <t>https://podminky.urs.cz/item/CS_URS_2022_02/938902113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</si>
  <si>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</si>
  <si>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</si>
  <si>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-945032613</t>
  </si>
  <si>
    <t>https://podminky.urs.cz/item/CS_URS_2022_02/966006132</t>
  </si>
  <si>
    <t>Poznámka k položce:_x000d_
Značka a koš budou přemístěny</t>
  </si>
  <si>
    <t>966007223</t>
  </si>
  <si>
    <t>Odstranění vodorovného dopravního značení vodním paprskem pod tlakem 2 500 barů (např. Peel Jet) z betonového nebo živičného povrchu značeného plastem plošného</t>
  </si>
  <si>
    <t>-415264799</t>
  </si>
  <si>
    <t>https://podminky.urs.cz/item/CS_URS_2022_02/966007223</t>
  </si>
  <si>
    <t>"Stávající V11a –BUS zastávka" 11,0</t>
  </si>
  <si>
    <t>1423172134</t>
  </si>
  <si>
    <t>1333588425</t>
  </si>
  <si>
    <t>55,282*19 'Přepočtené koeficientem množství</t>
  </si>
  <si>
    <t>997221625</t>
  </si>
  <si>
    <t>Poplatek za uložení stavebního odpadu na skládce (skládkovné) z armovaného betonu zatříděného do Katalogu odpadů pod kódem 17 01 01</t>
  </si>
  <si>
    <t>248029903</t>
  </si>
  <si>
    <t>https://podminky.urs.cz/item/CS_URS_2022_02/997221625</t>
  </si>
  <si>
    <t>994094582</t>
  </si>
  <si>
    <t>-211090386</t>
  </si>
  <si>
    <t>998223011</t>
  </si>
  <si>
    <t>Přesun hmot pro pozemní komunikace s krytem dlážděným dopravní vzdálenost do 200 m jakékoliv délky objektu</t>
  </si>
  <si>
    <t>1950084947</t>
  </si>
  <si>
    <t>https://podminky.urs.cz/item/CS_URS_2022_02/998223011</t>
  </si>
  <si>
    <t>02_v - VRN-neuznatelné</t>
  </si>
  <si>
    <t xml:space="preserve">    VRN6 - Územní vlivy</t>
  </si>
  <si>
    <t>034503000</t>
  </si>
  <si>
    <t>Informační tabule na staveništi</t>
  </si>
  <si>
    <t>-198079283</t>
  </si>
  <si>
    <t>https://podminky.urs.cz/item/CS_URS_2022_02/034503000</t>
  </si>
  <si>
    <t>VRN6</t>
  </si>
  <si>
    <t>Územní vlivy</t>
  </si>
  <si>
    <t>060001000</t>
  </si>
  <si>
    <t>-1670328208</t>
  </si>
  <si>
    <t>https://podminky.urs.cz/item/CS_URS_2022_02/060001000</t>
  </si>
  <si>
    <t>Poznámka k položce:_x000d_
Poloha stavby: v centru obce, na průjezdní komunikaci</t>
  </si>
  <si>
    <t>03 - Veřejné osvětlení</t>
  </si>
  <si>
    <t>M - Práce a dodávky M</t>
  </si>
  <si>
    <t xml:space="preserve">    21-M - Elektromontáže</t>
  </si>
  <si>
    <t xml:space="preserve">      D1 - Materiál VOS</t>
  </si>
  <si>
    <t xml:space="preserve">      D2 - Přístroje NN</t>
  </si>
  <si>
    <t xml:space="preserve">      D3 - Vodiče a kabely</t>
  </si>
  <si>
    <t xml:space="preserve">      D4 - Materiál úložný</t>
  </si>
  <si>
    <t xml:space="preserve">      D5 - Zemní práce</t>
  </si>
  <si>
    <t xml:space="preserve">      D6 - Ostatní</t>
  </si>
  <si>
    <t>Práce a dodávky M</t>
  </si>
  <si>
    <t>21-M</t>
  </si>
  <si>
    <t>Elektromontáže</t>
  </si>
  <si>
    <t>D1</t>
  </si>
  <si>
    <t>Materiál VOS</t>
  </si>
  <si>
    <t>210204011</t>
  </si>
  <si>
    <t>Montáž stožárů osvětlení ocelových samostatně stojících, délky do 12 m</t>
  </si>
  <si>
    <t>64</t>
  </si>
  <si>
    <t>-812229684</t>
  </si>
  <si>
    <t>https://podminky.urs.cz/item/CS_URS_2022_02/210204011</t>
  </si>
  <si>
    <t>Poznámka k položce:_x000d_
Včetně zhotovení základu</t>
  </si>
  <si>
    <t>Pol4</t>
  </si>
  <si>
    <t>sl.7 - Stožár vetknutý, bezpaticový oboustranně žárově zinkované pro veřejné osvětlení, výšky 7m (nadzemní výška), dřík 60mm.</t>
  </si>
  <si>
    <t>ks</t>
  </si>
  <si>
    <t>885064737</t>
  </si>
  <si>
    <t>Pol5</t>
  </si>
  <si>
    <t>sl.6 - Stožár vetknutý, bezpaticový oboustranně žárově zinkované pro veřejné osvětlení, výšky 6m (nadzemní výška), dřík 60mm.</t>
  </si>
  <si>
    <t>1824702340</t>
  </si>
  <si>
    <t>210202010</t>
  </si>
  <si>
    <t>Montáž svítidel výbojkových se zapojením vodičů průmyslových nebo venkovních raménkových</t>
  </si>
  <si>
    <t>749480944</t>
  </si>
  <si>
    <t>https://podminky.urs.cz/item/CS_URS_2022_02/210202010</t>
  </si>
  <si>
    <t>Pol1</t>
  </si>
  <si>
    <t>Z1 - Svítidlo LED, IP66, IK08, 33W, 4000K, 5280lm, hliník barva (GRIS 900 SABLE (AKZO NOBEL)/ polykarbonát s regulací (schéma spínání, do 22:00 =&gt; 100%, 22:00 až 23:00 =&gt; 75%, 23:00 až 4:00 =&gt; 50%, 4:00 až 5:00 =&gt; 75%, od 5:00 =&gt; 100%)</t>
  </si>
  <si>
    <t>1015272678</t>
  </si>
  <si>
    <t>Pol2</t>
  </si>
  <si>
    <t>P - Svítidlo LED, IP66, IK08, 27W, 4000K, 2618lm, hliník barva (GRIS 900 SABLE (AKZO NOBEL)/ polykarbonát s regulací (schéma spínání, do 22:00 =&gt; 100%, 22:00 až 23:00 =&gt; 75%, 23:00 až 4:00 =&gt; 50%, 4:00 až 5:00 =&gt; 75%, od 5:00 =&gt; 100%)</t>
  </si>
  <si>
    <t>1185874177</t>
  </si>
  <si>
    <t>Pol3</t>
  </si>
  <si>
    <t>Recyklační poplatky</t>
  </si>
  <si>
    <t>-151776504</t>
  </si>
  <si>
    <t>210204201</t>
  </si>
  <si>
    <t>Montáž elektrovýzbroje stožárů osvětlení 1 okruh</t>
  </si>
  <si>
    <t>1648240184</t>
  </si>
  <si>
    <t>https://podminky.urs.cz/item/CS_URS_2022_02/210204201</t>
  </si>
  <si>
    <t>Pol6</t>
  </si>
  <si>
    <t>Svorkovnice průběžná odbočná svorkovnice pro přívodní vodiče o průměru do 35 mm2 osazené keramickou pojistkou (až 3ks, 6-16A) IP54, včetně zapojení</t>
  </si>
  <si>
    <t>932439340</t>
  </si>
  <si>
    <t>Pol7</t>
  </si>
  <si>
    <t>Svorkovnice průběžná svorkovnice pro přívodní vodiče o průměru do 35 mm2 osazené keramickou pojistkou (až 3ks, 6-16A), IP54, včetně zapojení</t>
  </si>
  <si>
    <t>2141878564</t>
  </si>
  <si>
    <t>Pol8</t>
  </si>
  <si>
    <t>Svorkovnice koncová svorkovnice pro přívodní vodiče o průměru do 35 mm2 osazené keramickou pojistkou (1ks, 6-16A), IP54, včetně zapojení</t>
  </si>
  <si>
    <t>475557263</t>
  </si>
  <si>
    <t>Pol11</t>
  </si>
  <si>
    <t>Šroub M10+ svorka pro připojení uzemnění</t>
  </si>
  <si>
    <t>-908369534</t>
  </si>
  <si>
    <t>Pol12</t>
  </si>
  <si>
    <t>Drobný montážní materiál</t>
  </si>
  <si>
    <t>kpl</t>
  </si>
  <si>
    <t>625010828</t>
  </si>
  <si>
    <t>D2</t>
  </si>
  <si>
    <t>Přístroje NN</t>
  </si>
  <si>
    <t>Pol13</t>
  </si>
  <si>
    <t>Úprava zapínacího bodu RVO_010</t>
  </si>
  <si>
    <t>-1406119716</t>
  </si>
  <si>
    <t>210120511</t>
  </si>
  <si>
    <t>Montáž jističů se zapojením vodičů jističů do 100 A</t>
  </si>
  <si>
    <t>2004822</t>
  </si>
  <si>
    <t>https://podminky.urs.cz/item/CS_URS_2022_02/210120511</t>
  </si>
  <si>
    <t>Pol14</t>
  </si>
  <si>
    <t>Jistič 3f, 3x16A/C</t>
  </si>
  <si>
    <t>596954837</t>
  </si>
  <si>
    <t>Pol15</t>
  </si>
  <si>
    <t>pojistka 6A do stožárové svorkovnice</t>
  </si>
  <si>
    <t>-1511534388</t>
  </si>
  <si>
    <t>Pol12a</t>
  </si>
  <si>
    <t>706861455</t>
  </si>
  <si>
    <t>D3</t>
  </si>
  <si>
    <t>Vodiče a kabely</t>
  </si>
  <si>
    <t>Pol16</t>
  </si>
  <si>
    <t>drát FeZn 10mm</t>
  </si>
  <si>
    <t>1367353397</t>
  </si>
  <si>
    <t>Pol17</t>
  </si>
  <si>
    <t>kabel 1-CYKY 3Jx1,5qmm</t>
  </si>
  <si>
    <t>-1836064292</t>
  </si>
  <si>
    <t>Pol18</t>
  </si>
  <si>
    <t>kabel 1-CYKY 4Jx10qmm</t>
  </si>
  <si>
    <t>798664194</t>
  </si>
  <si>
    <t>Pol19</t>
  </si>
  <si>
    <t>Ukončení a zapojení kabelů</t>
  </si>
  <si>
    <t>1310022019</t>
  </si>
  <si>
    <t>D4</t>
  </si>
  <si>
    <t>Materiál úložný</t>
  </si>
  <si>
    <t>Pol20</t>
  </si>
  <si>
    <t>Chránička KOPOFLEX 110 (∅110)</t>
  </si>
  <si>
    <t>-1434320007</t>
  </si>
  <si>
    <t>Pol21</t>
  </si>
  <si>
    <t>Výstražná folie "rozvody elektro nn"</t>
  </si>
  <si>
    <t>-929035545</t>
  </si>
  <si>
    <t>Pol22</t>
  </si>
  <si>
    <t>Krycí deska kabelu KD300 červená (1m)</t>
  </si>
  <si>
    <t>2114587936</t>
  </si>
  <si>
    <t>Pol25</t>
  </si>
  <si>
    <t>Odvoz a ekologická likvidace</t>
  </si>
  <si>
    <t>-416035516</t>
  </si>
  <si>
    <t>D5</t>
  </si>
  <si>
    <t>Pol26</t>
  </si>
  <si>
    <t>Vytýčení trasy a geodetické zaměření</t>
  </si>
  <si>
    <t>-1813182097</t>
  </si>
  <si>
    <t>Pol27</t>
  </si>
  <si>
    <t>Výkop strojový 350x800</t>
  </si>
  <si>
    <t>577094673</t>
  </si>
  <si>
    <t>Pol28</t>
  </si>
  <si>
    <t>Zához strojový výkopu 350x800</t>
  </si>
  <si>
    <t>1738513248</t>
  </si>
  <si>
    <t>Pol29</t>
  </si>
  <si>
    <t>Výkop strojový 500x1200</t>
  </si>
  <si>
    <t>1484567618</t>
  </si>
  <si>
    <t>Pol30</t>
  </si>
  <si>
    <t>Zához strojový výkopu 500x1200</t>
  </si>
  <si>
    <t>1199360339</t>
  </si>
  <si>
    <t>Pol31</t>
  </si>
  <si>
    <t>Betonová mazanina + beton základů bude typu C16/20</t>
  </si>
  <si>
    <t>911221973</t>
  </si>
  <si>
    <t>Pol32</t>
  </si>
  <si>
    <t>Písek kopaný</t>
  </si>
  <si>
    <t>1282922453</t>
  </si>
  <si>
    <t>Pol33</t>
  </si>
  <si>
    <t>Odvoz materiálu do 10km včetně poplatku za uskladnění</t>
  </si>
  <si>
    <t>669016349</t>
  </si>
  <si>
    <t>D6</t>
  </si>
  <si>
    <t>Ostatní</t>
  </si>
  <si>
    <t>Pol34</t>
  </si>
  <si>
    <t>Plošina</t>
  </si>
  <si>
    <t>hod</t>
  </si>
  <si>
    <t>137598716</t>
  </si>
  <si>
    <t>Pol35</t>
  </si>
  <si>
    <t>Stavební přípomoce</t>
  </si>
  <si>
    <t>669001606</t>
  </si>
  <si>
    <t>Pol36</t>
  </si>
  <si>
    <t>Zkoušky technologických zařízení pod napětím</t>
  </si>
  <si>
    <t>-655556403</t>
  </si>
  <si>
    <t>Pol37</t>
  </si>
  <si>
    <t>Zaškolení obsluhy</t>
  </si>
  <si>
    <t>-1142437731</t>
  </si>
  <si>
    <t>Pol38</t>
  </si>
  <si>
    <t>Uvedení do provozu</t>
  </si>
  <si>
    <t>-1208697863</t>
  </si>
  <si>
    <t>Poznámka k položce:_x000d_
Geodetické zaměření skutečného provedení včetně projektové dokumentace</t>
  </si>
  <si>
    <t>Pol39</t>
  </si>
  <si>
    <t>Výchozí revize</t>
  </si>
  <si>
    <t>859371537</t>
  </si>
  <si>
    <t>Pol40</t>
  </si>
  <si>
    <t>Geodetické zaměření skutečného provedení včetně projektové dokumentace</t>
  </si>
  <si>
    <t>-1958650224</t>
  </si>
  <si>
    <t>SEZNAM FIGUR</t>
  </si>
  <si>
    <t>Výměra</t>
  </si>
  <si>
    <t xml:space="preserve"> 01</t>
  </si>
  <si>
    <t>Použití figury:</t>
  </si>
  <si>
    <t>Odstranění podkladu živičného tl přes 50 do 100 mm strojně pl do 50 m2</t>
  </si>
  <si>
    <t>Odstranění podkladu z kameniva drceného tl přes 200 do 300 mm strojně pl do 50 m2</t>
  </si>
  <si>
    <t>Podklad ze štěrkodrtě ŠD plochy přes 100 m2 tl 100 mm</t>
  </si>
  <si>
    <t>Asfaltový beton vrstva podkladní ACP 16 (obalované kamenivo OKS) tl 60 mm š do 1,5 m</t>
  </si>
  <si>
    <t>Podklad ze směsi stmelené cementem SC C 8/10 (KSC I) tl 200 mm</t>
  </si>
  <si>
    <t>Postřik živičný infiltrační s posypem z asfaltu množství 1 kg/m2</t>
  </si>
  <si>
    <t>Postřik živičný spojovací ze silniční emulze v množství 0,30 kg/m2</t>
  </si>
  <si>
    <t>Asfaltový beton vrstva obrusná ACO 11 (ABS) tř. I tl 40 mm š do 3 m z nemodifikovaného asfaltu</t>
  </si>
  <si>
    <t>Sejmutí ornice tl vrstvy do 200 mm ručně</t>
  </si>
  <si>
    <t>Hloubení jam nezapažených v hornině třídy těžitelnosti II skupiny 4 objem do 20 m3 strojně</t>
  </si>
  <si>
    <t>Podklad ze štěrkodrtě ŠD plochy do 100 m2 tl 300 mm</t>
  </si>
  <si>
    <t>Recyklace podkladu za studena na místě - rozpojení a reprofilace tl do 150 mm pl přes 1000 do 3000 m2</t>
  </si>
  <si>
    <t>Frézování živičného krytu tl 50 mm pruh š 0,5 m pl do 500 m2 bez překážek v trase</t>
  </si>
  <si>
    <t>Úprava krytu z kameniva drceného pro nový kryt s doplněním kameniva drceného přes 0,04 do 0,06 m3/m2</t>
  </si>
  <si>
    <t>Recyklace podkladu za studena na místě - promísení s pojivem, kamenivem tl přes 120 do 150 mm pl přes 1000 do 3000 m2</t>
  </si>
  <si>
    <t>Postřik živičný spojovací ze silniční emulze v množství 0,50 kg/m2</t>
  </si>
  <si>
    <t>Asfaltový beton vrstva obrusná ACO 11 (ABS) tř. I tl 60 mm š přes 3 m z nemodifikovaného asfaltu</t>
  </si>
  <si>
    <t>Plocha sjezdu - asf. recyklát</t>
  </si>
  <si>
    <t>"Dlážděný sjezd" 11,0</t>
  </si>
  <si>
    <t>Podklad ze štěrkodrtě ŠD plochy do 100 m2 tl 250 mm</t>
  </si>
  <si>
    <t>Kladení dlažby z vegetačních tvárnic pozemních komunikací tl 80 mm pl do 50 m2</t>
  </si>
  <si>
    <t>Plošná úprava terénu do 500 m2 zemina skupiny 1 až 4 nerovnosti přes 50 do 100 mm v rovinně a svahu do 1:5</t>
  </si>
  <si>
    <t>Vodorovné přemístění přes 4 000 do 5000 m výkopku/sypaniny z horniny třídy těžitelnosti I skupiny 1 až 3</t>
  </si>
  <si>
    <t>Nakládání výkopku z hornin třídy těžitelnosti I skupiny 1 až 3 do 100 m3</t>
  </si>
  <si>
    <t>Rozprostření ornice tl vrstvy do 200 mm v rovině nebo ve svahu do 1:5 ručně</t>
  </si>
  <si>
    <t>Založení parterového trávníku výsevem pl do 1000 m2 v rovině a ve svahu do 1:5</t>
  </si>
  <si>
    <t xml:space="preserve"> 02</t>
  </si>
  <si>
    <t>L_ch</t>
  </si>
  <si>
    <t>Délka chrániček</t>
  </si>
  <si>
    <t>"Chránička pro VO" 50,0</t>
  </si>
  <si>
    <t>Podklad ze štěrkodrtě ŠD plochy do 100 m2 tl 100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</si>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</sst>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323" TargetMode="External" /><Relationship Id="rId2" Type="http://schemas.openxmlformats.org/officeDocument/2006/relationships/hyperlink" Target="https://podminky.urs.cz/item/CS_URS_2022_02/113107342" TargetMode="External" /><Relationship Id="rId3" Type="http://schemas.openxmlformats.org/officeDocument/2006/relationships/hyperlink" Target="https://podminky.urs.cz/item/CS_URS_2022_02/113154113" TargetMode="External" /><Relationship Id="rId4" Type="http://schemas.openxmlformats.org/officeDocument/2006/relationships/hyperlink" Target="https://podminky.urs.cz/item/CS_URS_2022_02/121112003" TargetMode="External" /><Relationship Id="rId5" Type="http://schemas.openxmlformats.org/officeDocument/2006/relationships/hyperlink" Target="https://podminky.urs.cz/item/CS_URS_2022_02/131351100" TargetMode="External" /><Relationship Id="rId6" Type="http://schemas.openxmlformats.org/officeDocument/2006/relationships/hyperlink" Target="https://podminky.urs.cz/item/CS_URS_2022_02/132251102" TargetMode="External" /><Relationship Id="rId7" Type="http://schemas.openxmlformats.org/officeDocument/2006/relationships/hyperlink" Target="https://podminky.urs.cz/item/CS_URS_2022_02/162651112" TargetMode="External" /><Relationship Id="rId8" Type="http://schemas.openxmlformats.org/officeDocument/2006/relationships/hyperlink" Target="https://podminky.urs.cz/item/CS_URS_2022_02/162751137" TargetMode="External" /><Relationship Id="rId9" Type="http://schemas.openxmlformats.org/officeDocument/2006/relationships/hyperlink" Target="https://podminky.urs.cz/item/CS_URS_2022_02/162751139" TargetMode="External" /><Relationship Id="rId10" Type="http://schemas.openxmlformats.org/officeDocument/2006/relationships/hyperlink" Target="https://podminky.urs.cz/item/CS_URS_2022_02/167151101" TargetMode="External" /><Relationship Id="rId11" Type="http://schemas.openxmlformats.org/officeDocument/2006/relationships/hyperlink" Target="https://podminky.urs.cz/item/CS_URS_2022_02/171201231" TargetMode="External" /><Relationship Id="rId12" Type="http://schemas.openxmlformats.org/officeDocument/2006/relationships/hyperlink" Target="https://podminky.urs.cz/item/CS_URS_2022_02/171251201" TargetMode="External" /><Relationship Id="rId13" Type="http://schemas.openxmlformats.org/officeDocument/2006/relationships/hyperlink" Target="https://podminky.urs.cz/item/CS_URS_2022_02/181111111" TargetMode="External" /><Relationship Id="rId14" Type="http://schemas.openxmlformats.org/officeDocument/2006/relationships/hyperlink" Target="https://podminky.urs.cz/item/CS_URS_2022_02/181311103" TargetMode="External" /><Relationship Id="rId15" Type="http://schemas.openxmlformats.org/officeDocument/2006/relationships/hyperlink" Target="https://podminky.urs.cz/item/CS_URS_2022_02/181411141" TargetMode="External" /><Relationship Id="rId16" Type="http://schemas.openxmlformats.org/officeDocument/2006/relationships/hyperlink" Target="https://podminky.urs.cz/item/CS_URS_2022_02/564831111" TargetMode="External" /><Relationship Id="rId17" Type="http://schemas.openxmlformats.org/officeDocument/2006/relationships/hyperlink" Target="https://podminky.urs.cz/item/CS_URS_2022_02/564871011" TargetMode="External" /><Relationship Id="rId18" Type="http://schemas.openxmlformats.org/officeDocument/2006/relationships/hyperlink" Target="https://podminky.urs.cz/item/CS_URS_2022_02/564871016" TargetMode="External" /><Relationship Id="rId19" Type="http://schemas.openxmlformats.org/officeDocument/2006/relationships/hyperlink" Target="https://podminky.urs.cz/item/CS_URS_2022_02/565145101" TargetMode="External" /><Relationship Id="rId20" Type="http://schemas.openxmlformats.org/officeDocument/2006/relationships/hyperlink" Target="https://podminky.urs.cz/item/CS_URS_2022_02/566301111" TargetMode="External" /><Relationship Id="rId21" Type="http://schemas.openxmlformats.org/officeDocument/2006/relationships/hyperlink" Target="https://podminky.urs.cz/item/CS_URS_2022_02/566501111" TargetMode="External" /><Relationship Id="rId22" Type="http://schemas.openxmlformats.org/officeDocument/2006/relationships/hyperlink" Target="https://podminky.urs.cz/item/CS_URS_2022_02/567122114" TargetMode="External" /><Relationship Id="rId23" Type="http://schemas.openxmlformats.org/officeDocument/2006/relationships/hyperlink" Target="https://podminky.urs.cz/item/CS_URS_2022_02/567132115" TargetMode="External" /><Relationship Id="rId24" Type="http://schemas.openxmlformats.org/officeDocument/2006/relationships/hyperlink" Target="https://podminky.urs.cz/item/CS_URS_2022_02/567511121" TargetMode="External" /><Relationship Id="rId25" Type="http://schemas.openxmlformats.org/officeDocument/2006/relationships/hyperlink" Target="https://podminky.urs.cz/item/CS_URS_2022_02/567512122" TargetMode="External" /><Relationship Id="rId26" Type="http://schemas.openxmlformats.org/officeDocument/2006/relationships/hyperlink" Target="https://podminky.urs.cz/item/CS_URS_2022_02/569951133" TargetMode="External" /><Relationship Id="rId27" Type="http://schemas.openxmlformats.org/officeDocument/2006/relationships/hyperlink" Target="https://podminky.urs.cz/item/CS_URS_2022_02/573111112" TargetMode="External" /><Relationship Id="rId28" Type="http://schemas.openxmlformats.org/officeDocument/2006/relationships/hyperlink" Target="https://podminky.urs.cz/item/CS_URS_2022_02/573231106" TargetMode="External" /><Relationship Id="rId29" Type="http://schemas.openxmlformats.org/officeDocument/2006/relationships/hyperlink" Target="https://podminky.urs.cz/item/CS_URS_2022_02/573231108" TargetMode="External" /><Relationship Id="rId30" Type="http://schemas.openxmlformats.org/officeDocument/2006/relationships/hyperlink" Target="https://podminky.urs.cz/item/CS_URS_2022_02/577134111" TargetMode="External" /><Relationship Id="rId31" Type="http://schemas.openxmlformats.org/officeDocument/2006/relationships/hyperlink" Target="https://podminky.urs.cz/item/CS_URS_2022_02/577154121" TargetMode="External" /><Relationship Id="rId32" Type="http://schemas.openxmlformats.org/officeDocument/2006/relationships/hyperlink" Target="https://podminky.urs.cz/item/CS_URS_2022_02/596412210" TargetMode="External" /><Relationship Id="rId33" Type="http://schemas.openxmlformats.org/officeDocument/2006/relationships/hyperlink" Target="https://podminky.urs.cz/item/CS_URS_2022_02/899331111" TargetMode="External" /><Relationship Id="rId34" Type="http://schemas.openxmlformats.org/officeDocument/2006/relationships/hyperlink" Target="https://podminky.urs.cz/item/CS_URS_2022_02/899431111" TargetMode="External" /><Relationship Id="rId35" Type="http://schemas.openxmlformats.org/officeDocument/2006/relationships/hyperlink" Target="https://podminky.urs.cz/item/CS_URS_2022_02/914111111" TargetMode="External" /><Relationship Id="rId36" Type="http://schemas.openxmlformats.org/officeDocument/2006/relationships/hyperlink" Target="https://podminky.urs.cz/item/CS_URS_2022_02/914511111" TargetMode="External" /><Relationship Id="rId37" Type="http://schemas.openxmlformats.org/officeDocument/2006/relationships/hyperlink" Target="https://podminky.urs.cz/item/CS_URS_2022_02/915111111" TargetMode="External" /><Relationship Id="rId38" Type="http://schemas.openxmlformats.org/officeDocument/2006/relationships/hyperlink" Target="https://podminky.urs.cz/item/CS_URS_2022_02/915121121" TargetMode="External" /><Relationship Id="rId39" Type="http://schemas.openxmlformats.org/officeDocument/2006/relationships/hyperlink" Target="https://podminky.urs.cz/item/CS_URS_2022_02/915211111" TargetMode="External" /><Relationship Id="rId40" Type="http://schemas.openxmlformats.org/officeDocument/2006/relationships/hyperlink" Target="https://podminky.urs.cz/item/CS_URS_2022_02/915221121" TargetMode="External" /><Relationship Id="rId41" Type="http://schemas.openxmlformats.org/officeDocument/2006/relationships/hyperlink" Target="https://podminky.urs.cz/item/CS_URS_2022_02/915611111" TargetMode="External" /><Relationship Id="rId42" Type="http://schemas.openxmlformats.org/officeDocument/2006/relationships/hyperlink" Target="https://podminky.urs.cz/item/CS_URS_2022_02/916131213" TargetMode="External" /><Relationship Id="rId43" Type="http://schemas.openxmlformats.org/officeDocument/2006/relationships/hyperlink" Target="https://podminky.urs.cz/item/CS_URS_2022_02/919122121" TargetMode="External" /><Relationship Id="rId44" Type="http://schemas.openxmlformats.org/officeDocument/2006/relationships/hyperlink" Target="https://podminky.urs.cz/item/CS_URS_2022_02/919735113" TargetMode="External" /><Relationship Id="rId45" Type="http://schemas.openxmlformats.org/officeDocument/2006/relationships/hyperlink" Target="https://podminky.urs.cz/item/CS_URS_2022_02/966006211" TargetMode="External" /><Relationship Id="rId46" Type="http://schemas.openxmlformats.org/officeDocument/2006/relationships/hyperlink" Target="https://podminky.urs.cz/item/CS_URS_2022_02/997221551" TargetMode="External" /><Relationship Id="rId47" Type="http://schemas.openxmlformats.org/officeDocument/2006/relationships/hyperlink" Target="https://podminky.urs.cz/item/CS_URS_2022_02/997221559" TargetMode="External" /><Relationship Id="rId48" Type="http://schemas.openxmlformats.org/officeDocument/2006/relationships/hyperlink" Target="https://podminky.urs.cz/item/CS_URS_2022_02/997221615" TargetMode="External" /><Relationship Id="rId49" Type="http://schemas.openxmlformats.org/officeDocument/2006/relationships/hyperlink" Target="https://podminky.urs.cz/item/CS_URS_2022_02/997221645" TargetMode="External" /><Relationship Id="rId50" Type="http://schemas.openxmlformats.org/officeDocument/2006/relationships/hyperlink" Target="https://podminky.urs.cz/item/CS_URS_2022_02/997221655" TargetMode="External" /><Relationship Id="rId51" Type="http://schemas.openxmlformats.org/officeDocument/2006/relationships/hyperlink" Target="https://podminky.urs.cz/item/CS_URS_2022_02/998225111" TargetMode="External" /><Relationship Id="rId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103000" TargetMode="External" /><Relationship Id="rId2" Type="http://schemas.openxmlformats.org/officeDocument/2006/relationships/hyperlink" Target="https://podminky.urs.cz/item/CS_URS_2022_02/012303000" TargetMode="External" /><Relationship Id="rId3" Type="http://schemas.openxmlformats.org/officeDocument/2006/relationships/hyperlink" Target="https://podminky.urs.cz/item/CS_URS_2022_02/013244000" TargetMode="External" /><Relationship Id="rId4" Type="http://schemas.openxmlformats.org/officeDocument/2006/relationships/hyperlink" Target="https://podminky.urs.cz/item/CS_URS_2022_02/013254000" TargetMode="External" /><Relationship Id="rId5" Type="http://schemas.openxmlformats.org/officeDocument/2006/relationships/hyperlink" Target="https://podminky.urs.cz/item/CS_URS_2022_02/030001000" TargetMode="External" /><Relationship Id="rId6" Type="http://schemas.openxmlformats.org/officeDocument/2006/relationships/hyperlink" Target="https://podminky.urs.cz/item/CS_URS_2022_02/072002000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7" TargetMode="External" /><Relationship Id="rId2" Type="http://schemas.openxmlformats.org/officeDocument/2006/relationships/hyperlink" Target="https://podminky.urs.cz/item/CS_URS_2022_02/112251108" TargetMode="External" /><Relationship Id="rId3" Type="http://schemas.openxmlformats.org/officeDocument/2006/relationships/hyperlink" Target="https://podminky.urs.cz/item/CS_URS_2022_02/113107323" TargetMode="External" /><Relationship Id="rId4" Type="http://schemas.openxmlformats.org/officeDocument/2006/relationships/hyperlink" Target="https://podminky.urs.cz/item/CS_URS_2022_02/113107342" TargetMode="External" /><Relationship Id="rId5" Type="http://schemas.openxmlformats.org/officeDocument/2006/relationships/hyperlink" Target="https://podminky.urs.cz/item/CS_URS_2022_02/113151111" TargetMode="External" /><Relationship Id="rId6" Type="http://schemas.openxmlformats.org/officeDocument/2006/relationships/hyperlink" Target="https://podminky.urs.cz/item/CS_URS_2022_02/121112003" TargetMode="External" /><Relationship Id="rId7" Type="http://schemas.openxmlformats.org/officeDocument/2006/relationships/hyperlink" Target="https://podminky.urs.cz/item/CS_URS_2022_02/122251101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62651112" TargetMode="External" /><Relationship Id="rId10" Type="http://schemas.openxmlformats.org/officeDocument/2006/relationships/hyperlink" Target="https://podminky.urs.cz/item/CS_URS_2022_02/162751117" TargetMode="External" /><Relationship Id="rId11" Type="http://schemas.openxmlformats.org/officeDocument/2006/relationships/hyperlink" Target="https://podminky.urs.cz/item/CS_URS_2022_02/162751119" TargetMode="External" /><Relationship Id="rId12" Type="http://schemas.openxmlformats.org/officeDocument/2006/relationships/hyperlink" Target="https://podminky.urs.cz/item/CS_URS_2022_02/167151101" TargetMode="External" /><Relationship Id="rId13" Type="http://schemas.openxmlformats.org/officeDocument/2006/relationships/hyperlink" Target="https://podminky.urs.cz/item/CS_URS_2022_02/171201231" TargetMode="External" /><Relationship Id="rId14" Type="http://schemas.openxmlformats.org/officeDocument/2006/relationships/hyperlink" Target="https://podminky.urs.cz/item/CS_URS_2022_02/171251201" TargetMode="External" /><Relationship Id="rId15" Type="http://schemas.openxmlformats.org/officeDocument/2006/relationships/hyperlink" Target="https://podminky.urs.cz/item/CS_URS_2022_02/181111111" TargetMode="External" /><Relationship Id="rId16" Type="http://schemas.openxmlformats.org/officeDocument/2006/relationships/hyperlink" Target="https://podminky.urs.cz/item/CS_URS_2022_02/181311103" TargetMode="External" /><Relationship Id="rId17" Type="http://schemas.openxmlformats.org/officeDocument/2006/relationships/hyperlink" Target="https://podminky.urs.cz/item/CS_URS_2022_02/181411141" TargetMode="External" /><Relationship Id="rId18" Type="http://schemas.openxmlformats.org/officeDocument/2006/relationships/hyperlink" Target="https://podminky.urs.cz/item/CS_URS_2022_02/564831011" TargetMode="External" /><Relationship Id="rId19" Type="http://schemas.openxmlformats.org/officeDocument/2006/relationships/hyperlink" Target="https://podminky.urs.cz/item/CS_URS_2022_02/564851111" TargetMode="External" /><Relationship Id="rId20" Type="http://schemas.openxmlformats.org/officeDocument/2006/relationships/hyperlink" Target="https://podminky.urs.cz/item/CS_URS_2022_02/565145101" TargetMode="External" /><Relationship Id="rId21" Type="http://schemas.openxmlformats.org/officeDocument/2006/relationships/hyperlink" Target="https://podminky.urs.cz/item/CS_URS_2022_02/567132115" TargetMode="External" /><Relationship Id="rId22" Type="http://schemas.openxmlformats.org/officeDocument/2006/relationships/hyperlink" Target="https://podminky.urs.cz/item/CS_URS_2022_02/569851111" TargetMode="External" /><Relationship Id="rId23" Type="http://schemas.openxmlformats.org/officeDocument/2006/relationships/hyperlink" Target="https://podminky.urs.cz/item/CS_URS_2022_02/573111112" TargetMode="External" /><Relationship Id="rId24" Type="http://schemas.openxmlformats.org/officeDocument/2006/relationships/hyperlink" Target="https://podminky.urs.cz/item/CS_URS_2022_02/573231106" TargetMode="External" /><Relationship Id="rId25" Type="http://schemas.openxmlformats.org/officeDocument/2006/relationships/hyperlink" Target="https://podminky.urs.cz/item/CS_URS_2022_02/577134111" TargetMode="External" /><Relationship Id="rId26" Type="http://schemas.openxmlformats.org/officeDocument/2006/relationships/hyperlink" Target="https://podminky.urs.cz/item/CS_URS_2022_02/596211121" TargetMode="External" /><Relationship Id="rId27" Type="http://schemas.openxmlformats.org/officeDocument/2006/relationships/hyperlink" Target="https://podminky.urs.cz/item/CS_URS_2022_02/914111111" TargetMode="External" /><Relationship Id="rId28" Type="http://schemas.openxmlformats.org/officeDocument/2006/relationships/hyperlink" Target="https://podminky.urs.cz/item/CS_URS_2022_02/914511111" TargetMode="External" /><Relationship Id="rId29" Type="http://schemas.openxmlformats.org/officeDocument/2006/relationships/hyperlink" Target="https://podminky.urs.cz/item/CS_URS_2022_02/915111111" TargetMode="External" /><Relationship Id="rId30" Type="http://schemas.openxmlformats.org/officeDocument/2006/relationships/hyperlink" Target="https://podminky.urs.cz/item/CS_URS_2022_02/915111121" TargetMode="External" /><Relationship Id="rId31" Type="http://schemas.openxmlformats.org/officeDocument/2006/relationships/hyperlink" Target="https://podminky.urs.cz/item/CS_URS_2022_02/915131111" TargetMode="External" /><Relationship Id="rId32" Type="http://schemas.openxmlformats.org/officeDocument/2006/relationships/hyperlink" Target="https://podminky.urs.cz/item/CS_URS_2022_02/915211111" TargetMode="External" /><Relationship Id="rId33" Type="http://schemas.openxmlformats.org/officeDocument/2006/relationships/hyperlink" Target="https://podminky.urs.cz/item/CS_URS_2022_02/915211121" TargetMode="External" /><Relationship Id="rId34" Type="http://schemas.openxmlformats.org/officeDocument/2006/relationships/hyperlink" Target="https://podminky.urs.cz/item/CS_URS_2022_02/915231111" TargetMode="External" /><Relationship Id="rId35" Type="http://schemas.openxmlformats.org/officeDocument/2006/relationships/hyperlink" Target="https://podminky.urs.cz/item/CS_URS_2022_02/915611111" TargetMode="External" /><Relationship Id="rId36" Type="http://schemas.openxmlformats.org/officeDocument/2006/relationships/hyperlink" Target="https://podminky.urs.cz/item/CS_URS_2022_02/915621111" TargetMode="External" /><Relationship Id="rId37" Type="http://schemas.openxmlformats.org/officeDocument/2006/relationships/hyperlink" Target="https://podminky.urs.cz/item/CS_URS_2022_02/916131213" TargetMode="External" /><Relationship Id="rId38" Type="http://schemas.openxmlformats.org/officeDocument/2006/relationships/hyperlink" Target="https://podminky.urs.cz/item/CS_URS_2022_02/916231213" TargetMode="External" /><Relationship Id="rId39" Type="http://schemas.openxmlformats.org/officeDocument/2006/relationships/hyperlink" Target="https://podminky.urs.cz/item/CS_URS_2022_02/919122121" TargetMode="External" /><Relationship Id="rId40" Type="http://schemas.openxmlformats.org/officeDocument/2006/relationships/hyperlink" Target="https://podminky.urs.cz/item/CS_URS_2022_02/919735113" TargetMode="External" /><Relationship Id="rId41" Type="http://schemas.openxmlformats.org/officeDocument/2006/relationships/hyperlink" Target="https://podminky.urs.cz/item/CS_URS_2022_02/936104212" TargetMode="External" /><Relationship Id="rId42" Type="http://schemas.openxmlformats.org/officeDocument/2006/relationships/hyperlink" Target="https://podminky.urs.cz/item/CS_URS_2022_02/938902113" TargetMode="External" /><Relationship Id="rId43" Type="http://schemas.openxmlformats.org/officeDocument/2006/relationships/hyperlink" Target="https://podminky.urs.cz/item/CS_URS_2022_02/966006132" TargetMode="External" /><Relationship Id="rId44" Type="http://schemas.openxmlformats.org/officeDocument/2006/relationships/hyperlink" Target="https://podminky.urs.cz/item/CS_URS_2022_02/966007223" TargetMode="External" /><Relationship Id="rId45" Type="http://schemas.openxmlformats.org/officeDocument/2006/relationships/hyperlink" Target="https://podminky.urs.cz/item/CS_URS_2022_02/997221551" TargetMode="External" /><Relationship Id="rId46" Type="http://schemas.openxmlformats.org/officeDocument/2006/relationships/hyperlink" Target="https://podminky.urs.cz/item/CS_URS_2022_02/997221559" TargetMode="External" /><Relationship Id="rId47" Type="http://schemas.openxmlformats.org/officeDocument/2006/relationships/hyperlink" Target="https://podminky.urs.cz/item/CS_URS_2022_02/997221625" TargetMode="External" /><Relationship Id="rId48" Type="http://schemas.openxmlformats.org/officeDocument/2006/relationships/hyperlink" Target="https://podminky.urs.cz/item/CS_URS_2022_02/997221645" TargetMode="External" /><Relationship Id="rId49" Type="http://schemas.openxmlformats.org/officeDocument/2006/relationships/hyperlink" Target="https://podminky.urs.cz/item/CS_URS_2022_02/997221655" TargetMode="External" /><Relationship Id="rId50" Type="http://schemas.openxmlformats.org/officeDocument/2006/relationships/hyperlink" Target="https://podminky.urs.cz/item/CS_URS_2022_02/998223011" TargetMode="External" /><Relationship Id="rId5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103000" TargetMode="External" /><Relationship Id="rId2" Type="http://schemas.openxmlformats.org/officeDocument/2006/relationships/hyperlink" Target="https://podminky.urs.cz/item/CS_URS_2022_02/012303000" TargetMode="External" /><Relationship Id="rId3" Type="http://schemas.openxmlformats.org/officeDocument/2006/relationships/hyperlink" Target="https://podminky.urs.cz/item/CS_URS_2022_02/013244000" TargetMode="External" /><Relationship Id="rId4" Type="http://schemas.openxmlformats.org/officeDocument/2006/relationships/hyperlink" Target="https://podminky.urs.cz/item/CS_URS_2022_02/013254000" TargetMode="External" /><Relationship Id="rId5" Type="http://schemas.openxmlformats.org/officeDocument/2006/relationships/hyperlink" Target="https://podminky.urs.cz/item/CS_URS_2022_02/030001000" TargetMode="External" /><Relationship Id="rId6" Type="http://schemas.openxmlformats.org/officeDocument/2006/relationships/hyperlink" Target="https://podminky.urs.cz/item/CS_URS_2022_02/034503000" TargetMode="External" /><Relationship Id="rId7" Type="http://schemas.openxmlformats.org/officeDocument/2006/relationships/hyperlink" Target="https://podminky.urs.cz/item/CS_URS_2022_02/060001000" TargetMode="External" /><Relationship Id="rId8" Type="http://schemas.openxmlformats.org/officeDocument/2006/relationships/hyperlink" Target="https://podminky.urs.cz/item/CS_URS_2022_02/072002000" TargetMode="External" /><Relationship Id="rId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210204011" TargetMode="External" /><Relationship Id="rId2" Type="http://schemas.openxmlformats.org/officeDocument/2006/relationships/hyperlink" Target="https://podminky.urs.cz/item/CS_URS_2022_02/210202010" TargetMode="External" /><Relationship Id="rId3" Type="http://schemas.openxmlformats.org/officeDocument/2006/relationships/hyperlink" Target="https://podminky.urs.cz/item/CS_URS_2022_02/210204201" TargetMode="External" /><Relationship Id="rId4" Type="http://schemas.openxmlformats.org/officeDocument/2006/relationships/hyperlink" Target="https://podminky.urs.cz/item/CS_URS_2022_02/210120511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201124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Štolmíř, ul. Za Rybníkem, údržba místní komunikace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Štolmíř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27. 7. 2022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Komunikace-uznatelné'!J30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'01 - Komunikace-uznatelné'!P86</f>
        <v>0</v>
      </c>
      <c r="AV55" s="121">
        <f>'01 - Komunikace-uznatelné'!J33</f>
        <v>0</v>
      </c>
      <c r="AW55" s="121">
        <f>'01 - Komunikace-uznatelné'!J34</f>
        <v>0</v>
      </c>
      <c r="AX55" s="121">
        <f>'01 - Komunikace-uznatelné'!J35</f>
        <v>0</v>
      </c>
      <c r="AY55" s="121">
        <f>'01 - Komunikace-uznatelné'!J36</f>
        <v>0</v>
      </c>
      <c r="AZ55" s="121">
        <f>'01 - Komunikace-uznatelné'!F33</f>
        <v>0</v>
      </c>
      <c r="BA55" s="121">
        <f>'01 - Komunikace-uznatelné'!F34</f>
        <v>0</v>
      </c>
      <c r="BB55" s="121">
        <f>'01 - Komunikace-uznatelné'!F35</f>
        <v>0</v>
      </c>
      <c r="BC55" s="121">
        <f>'01 - Komunikace-uznatelné'!F36</f>
        <v>0</v>
      </c>
      <c r="BD55" s="123">
        <f>'01 - Komunikace-uznatelné'!F37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7" customFormat="1" ht="16.5" customHeight="1">
      <c r="A56" s="112" t="s">
        <v>74</v>
      </c>
      <c r="B56" s="113"/>
      <c r="C56" s="114"/>
      <c r="D56" s="115" t="s">
        <v>81</v>
      </c>
      <c r="E56" s="115"/>
      <c r="F56" s="115"/>
      <c r="G56" s="115"/>
      <c r="H56" s="115"/>
      <c r="I56" s="116"/>
      <c r="J56" s="115" t="s">
        <v>82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'01_v - VRN-uznatelné'!J30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'01_v - VRN-uznatelné'!P83</f>
        <v>0</v>
      </c>
      <c r="AV56" s="121">
        <f>'01_v - VRN-uznatelné'!J33</f>
        <v>0</v>
      </c>
      <c r="AW56" s="121">
        <f>'01_v - VRN-uznatelné'!J34</f>
        <v>0</v>
      </c>
      <c r="AX56" s="121">
        <f>'01_v - VRN-uznatelné'!J35</f>
        <v>0</v>
      </c>
      <c r="AY56" s="121">
        <f>'01_v - VRN-uznatelné'!J36</f>
        <v>0</v>
      </c>
      <c r="AZ56" s="121">
        <f>'01_v - VRN-uznatelné'!F33</f>
        <v>0</v>
      </c>
      <c r="BA56" s="121">
        <f>'01_v - VRN-uznatelné'!F34</f>
        <v>0</v>
      </c>
      <c r="BB56" s="121">
        <f>'01_v - VRN-uznatelné'!F35</f>
        <v>0</v>
      </c>
      <c r="BC56" s="121">
        <f>'01_v - VRN-uznatelné'!F36</f>
        <v>0</v>
      </c>
      <c r="BD56" s="123">
        <f>'01_v - VRN-uznatelné'!F37</f>
        <v>0</v>
      </c>
      <c r="BE56" s="7"/>
      <c r="BT56" s="124" t="s">
        <v>78</v>
      </c>
      <c r="BV56" s="124" t="s">
        <v>72</v>
      </c>
      <c r="BW56" s="124" t="s">
        <v>84</v>
      </c>
      <c r="BX56" s="124" t="s">
        <v>5</v>
      </c>
      <c r="CL56" s="124" t="s">
        <v>19</v>
      </c>
      <c r="CM56" s="124" t="s">
        <v>80</v>
      </c>
    </row>
    <row r="57" s="7" customFormat="1" ht="16.5" customHeight="1">
      <c r="A57" s="112" t="s">
        <v>74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'02 - Komunikace-neuznatelné'!J30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77</v>
      </c>
      <c r="AR57" s="119"/>
      <c r="AS57" s="120">
        <v>0</v>
      </c>
      <c r="AT57" s="121">
        <f>ROUND(SUM(AV57:AW57),2)</f>
        <v>0</v>
      </c>
      <c r="AU57" s="122">
        <f>'02 - Komunikace-neuznatelné'!P86</f>
        <v>0</v>
      </c>
      <c r="AV57" s="121">
        <f>'02 - Komunikace-neuznatelné'!J33</f>
        <v>0</v>
      </c>
      <c r="AW57" s="121">
        <f>'02 - Komunikace-neuznatelné'!J34</f>
        <v>0</v>
      </c>
      <c r="AX57" s="121">
        <f>'02 - Komunikace-neuznatelné'!J35</f>
        <v>0</v>
      </c>
      <c r="AY57" s="121">
        <f>'02 - Komunikace-neuznatelné'!J36</f>
        <v>0</v>
      </c>
      <c r="AZ57" s="121">
        <f>'02 - Komunikace-neuznatelné'!F33</f>
        <v>0</v>
      </c>
      <c r="BA57" s="121">
        <f>'02 - Komunikace-neuznatelné'!F34</f>
        <v>0</v>
      </c>
      <c r="BB57" s="121">
        <f>'02 - Komunikace-neuznatelné'!F35</f>
        <v>0</v>
      </c>
      <c r="BC57" s="121">
        <f>'02 - Komunikace-neuznatelné'!F36</f>
        <v>0</v>
      </c>
      <c r="BD57" s="123">
        <f>'02 - Komunikace-neuznatelné'!F37</f>
        <v>0</v>
      </c>
      <c r="BE57" s="7"/>
      <c r="BT57" s="124" t="s">
        <v>78</v>
      </c>
      <c r="BV57" s="124" t="s">
        <v>72</v>
      </c>
      <c r="BW57" s="124" t="s">
        <v>87</v>
      </c>
      <c r="BX57" s="124" t="s">
        <v>5</v>
      </c>
      <c r="CL57" s="124" t="s">
        <v>19</v>
      </c>
      <c r="CM57" s="124" t="s">
        <v>80</v>
      </c>
    </row>
    <row r="58" s="7" customFormat="1" ht="16.5" customHeight="1">
      <c r="A58" s="112" t="s">
        <v>74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'02_v - VRN-neuznatelné'!J30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83</v>
      </c>
      <c r="AR58" s="119"/>
      <c r="AS58" s="120">
        <v>0</v>
      </c>
      <c r="AT58" s="121">
        <f>ROUND(SUM(AV58:AW58),2)</f>
        <v>0</v>
      </c>
      <c r="AU58" s="122">
        <f>'02_v - VRN-neuznatelné'!P84</f>
        <v>0</v>
      </c>
      <c r="AV58" s="121">
        <f>'02_v - VRN-neuznatelné'!J33</f>
        <v>0</v>
      </c>
      <c r="AW58" s="121">
        <f>'02_v - VRN-neuznatelné'!J34</f>
        <v>0</v>
      </c>
      <c r="AX58" s="121">
        <f>'02_v - VRN-neuznatelné'!J35</f>
        <v>0</v>
      </c>
      <c r="AY58" s="121">
        <f>'02_v - VRN-neuznatelné'!J36</f>
        <v>0</v>
      </c>
      <c r="AZ58" s="121">
        <f>'02_v - VRN-neuznatelné'!F33</f>
        <v>0</v>
      </c>
      <c r="BA58" s="121">
        <f>'02_v - VRN-neuznatelné'!F34</f>
        <v>0</v>
      </c>
      <c r="BB58" s="121">
        <f>'02_v - VRN-neuznatelné'!F35</f>
        <v>0</v>
      </c>
      <c r="BC58" s="121">
        <f>'02_v - VRN-neuznatelné'!F36</f>
        <v>0</v>
      </c>
      <c r="BD58" s="123">
        <f>'02_v - VRN-neuznatelné'!F37</f>
        <v>0</v>
      </c>
      <c r="BE58" s="7"/>
      <c r="BT58" s="124" t="s">
        <v>78</v>
      </c>
      <c r="BV58" s="124" t="s">
        <v>72</v>
      </c>
      <c r="BW58" s="124" t="s">
        <v>90</v>
      </c>
      <c r="BX58" s="124" t="s">
        <v>5</v>
      </c>
      <c r="CL58" s="124" t="s">
        <v>19</v>
      </c>
      <c r="CM58" s="124" t="s">
        <v>80</v>
      </c>
    </row>
    <row r="59" s="7" customFormat="1" ht="16.5" customHeight="1">
      <c r="A59" s="112" t="s">
        <v>74</v>
      </c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92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'03 - Veřejné osvětlení'!J30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77</v>
      </c>
      <c r="AR59" s="119"/>
      <c r="AS59" s="125">
        <v>0</v>
      </c>
      <c r="AT59" s="126">
        <f>ROUND(SUM(AV59:AW59),2)</f>
        <v>0</v>
      </c>
      <c r="AU59" s="127">
        <f>'03 - Veřejné osvětlení'!P87</f>
        <v>0</v>
      </c>
      <c r="AV59" s="126">
        <f>'03 - Veřejné osvětlení'!J33</f>
        <v>0</v>
      </c>
      <c r="AW59" s="126">
        <f>'03 - Veřejné osvětlení'!J34</f>
        <v>0</v>
      </c>
      <c r="AX59" s="126">
        <f>'03 - Veřejné osvětlení'!J35</f>
        <v>0</v>
      </c>
      <c r="AY59" s="126">
        <f>'03 - Veřejné osvětlení'!J36</f>
        <v>0</v>
      </c>
      <c r="AZ59" s="126">
        <f>'03 - Veřejné osvětlení'!F33</f>
        <v>0</v>
      </c>
      <c r="BA59" s="126">
        <f>'03 - Veřejné osvětlení'!F34</f>
        <v>0</v>
      </c>
      <c r="BB59" s="126">
        <f>'03 - Veřejné osvětlení'!F35</f>
        <v>0</v>
      </c>
      <c r="BC59" s="126">
        <f>'03 - Veřejné osvětlení'!F36</f>
        <v>0</v>
      </c>
      <c r="BD59" s="128">
        <f>'03 - Veřejné osvětlení'!F37</f>
        <v>0</v>
      </c>
      <c r="BE59" s="7"/>
      <c r="BT59" s="124" t="s">
        <v>78</v>
      </c>
      <c r="BV59" s="124" t="s">
        <v>72</v>
      </c>
      <c r="BW59" s="124" t="s">
        <v>93</v>
      </c>
      <c r="BX59" s="124" t="s">
        <v>5</v>
      </c>
      <c r="CL59" s="124" t="s">
        <v>19</v>
      </c>
      <c r="CM59" s="124" t="s">
        <v>80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SWIxu+v9bLDdKVpvXt0607SZaRX2b3l/eZ2DqOxtJkyFF9K3lrt8Le+ccwS9acty7t3JmjCRXJlIDA48eMazAg==" hashValue="j/QayiffSIy+XsZDnzRiw1qGHYU5HFdRDCGdF27XyXPGd8fsa9KzelaD1Ga4hRUo0XQ26/sdw4abXB8PrnplT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Komunikace-uznatelné'!C2" display="/"/>
    <hyperlink ref="A56" location="'01_v - VRN-uznatelné'!C2" display="/"/>
    <hyperlink ref="A57" location="'02 - Komunikace-neuznatelné'!C2" display="/"/>
    <hyperlink ref="A58" location="'02_v - VRN-neuznatelné'!C2" display="/"/>
    <hyperlink ref="A59" location="'03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  <c r="AZ2" s="129" t="s">
        <v>94</v>
      </c>
      <c r="BA2" s="129" t="s">
        <v>95</v>
      </c>
      <c r="BB2" s="129" t="s">
        <v>96</v>
      </c>
      <c r="BC2" s="129" t="s">
        <v>97</v>
      </c>
      <c r="BD2" s="12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80</v>
      </c>
      <c r="AZ3" s="129" t="s">
        <v>98</v>
      </c>
      <c r="BA3" s="129" t="s">
        <v>99</v>
      </c>
      <c r="BB3" s="129" t="s">
        <v>96</v>
      </c>
      <c r="BC3" s="129" t="s">
        <v>100</v>
      </c>
      <c r="BD3" s="129" t="s">
        <v>80</v>
      </c>
    </row>
    <row r="4" s="1" customFormat="1" ht="24.96" customHeight="1">
      <c r="B4" s="21"/>
      <c r="D4" s="132" t="s">
        <v>101</v>
      </c>
      <c r="L4" s="21"/>
      <c r="M4" s="133" t="s">
        <v>10</v>
      </c>
      <c r="AT4" s="18" t="s">
        <v>4</v>
      </c>
      <c r="AZ4" s="129" t="s">
        <v>102</v>
      </c>
      <c r="BA4" s="129" t="s">
        <v>103</v>
      </c>
      <c r="BB4" s="129" t="s">
        <v>96</v>
      </c>
      <c r="BC4" s="129" t="s">
        <v>104</v>
      </c>
      <c r="BD4" s="129" t="s">
        <v>80</v>
      </c>
    </row>
    <row r="5" s="1" customFormat="1" ht="6.96" customHeight="1">
      <c r="B5" s="21"/>
      <c r="L5" s="21"/>
      <c r="AZ5" s="129" t="s">
        <v>105</v>
      </c>
      <c r="BA5" s="129" t="s">
        <v>106</v>
      </c>
      <c r="BB5" s="129" t="s">
        <v>96</v>
      </c>
      <c r="BC5" s="129" t="s">
        <v>107</v>
      </c>
      <c r="BD5" s="129" t="s">
        <v>80</v>
      </c>
    </row>
    <row r="6" s="1" customFormat="1" ht="12" customHeight="1">
      <c r="B6" s="21"/>
      <c r="D6" s="134" t="s">
        <v>16</v>
      </c>
      <c r="L6" s="21"/>
      <c r="AZ6" s="129" t="s">
        <v>108</v>
      </c>
      <c r="BA6" s="129" t="s">
        <v>109</v>
      </c>
      <c r="BB6" s="129" t="s">
        <v>96</v>
      </c>
      <c r="BC6" s="129" t="s">
        <v>110</v>
      </c>
      <c r="BD6" s="129" t="s">
        <v>80</v>
      </c>
    </row>
    <row r="7" s="1" customFormat="1" ht="16.5" customHeight="1">
      <c r="B7" s="21"/>
      <c r="E7" s="135" t="str">
        <f>'Rekapitulace stavby'!K6</f>
        <v>Štolmíř, ul. Za Rybníkem, údržba místní komunikace</v>
      </c>
      <c r="F7" s="134"/>
      <c r="G7" s="134"/>
      <c r="H7" s="134"/>
      <c r="L7" s="21"/>
      <c r="AZ7" s="129" t="s">
        <v>111</v>
      </c>
      <c r="BA7" s="129" t="s">
        <v>112</v>
      </c>
      <c r="BB7" s="129" t="s">
        <v>96</v>
      </c>
      <c r="BC7" s="129" t="s">
        <v>113</v>
      </c>
      <c r="BD7" s="129" t="s">
        <v>80</v>
      </c>
    </row>
    <row r="8" s="2" customFormat="1" ht="12" customHeight="1">
      <c r="A8" s="39"/>
      <c r="B8" s="45"/>
      <c r="C8" s="39"/>
      <c r="D8" s="134" t="s">
        <v>114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115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27. 7. 2022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28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28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33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34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36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38</v>
      </c>
      <c r="G32" s="39"/>
      <c r="H32" s="39"/>
      <c r="I32" s="147" t="s">
        <v>37</v>
      </c>
      <c r="J32" s="147" t="s">
        <v>39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40</v>
      </c>
      <c r="E33" s="134" t="s">
        <v>41</v>
      </c>
      <c r="F33" s="149">
        <f>ROUND((SUM(BE86:BE265)),  2)</f>
        <v>0</v>
      </c>
      <c r="G33" s="39"/>
      <c r="H33" s="39"/>
      <c r="I33" s="150">
        <v>0.20999999999999999</v>
      </c>
      <c r="J33" s="149">
        <f>ROUND(((SUM(BE86:BE265))*I33),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42</v>
      </c>
      <c r="F34" s="149">
        <f>ROUND((SUM(BF86:BF265)),  2)</f>
        <v>0</v>
      </c>
      <c r="G34" s="39"/>
      <c r="H34" s="39"/>
      <c r="I34" s="150">
        <v>0.14999999999999999</v>
      </c>
      <c r="J34" s="149">
        <f>ROUND(((SUM(BF86:BF265))*I34),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43</v>
      </c>
      <c r="F35" s="149">
        <f>ROUND((SUM(BG86:BG265)),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44</v>
      </c>
      <c r="F36" s="149">
        <f>ROUND((SUM(BH86:BH265)),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45</v>
      </c>
      <c r="F37" s="149">
        <f>ROUND((SUM(BI86:BI265)),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Štolmíř, ul. Za Rybníkem, údržba místní komunikace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Komunikace-uznatelné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Štolmíř</v>
      </c>
      <c r="G52" s="41"/>
      <c r="H52" s="41"/>
      <c r="I52" s="33" t="s">
        <v>23</v>
      </c>
      <c r="J52" s="73" t="str">
        <f>IF(J12="","",J12)</f>
        <v>27. 7. 2022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122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123</v>
      </c>
      <c r="E63" s="176"/>
      <c r="F63" s="176"/>
      <c r="G63" s="176"/>
      <c r="H63" s="176"/>
      <c r="I63" s="176"/>
      <c r="J63" s="177">
        <f>J211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124</v>
      </c>
      <c r="E64" s="176"/>
      <c r="F64" s="176"/>
      <c r="G64" s="176"/>
      <c r="H64" s="176"/>
      <c r="I64" s="176"/>
      <c r="J64" s="177">
        <f>J216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125</v>
      </c>
      <c r="E65" s="176"/>
      <c r="F65" s="176"/>
      <c r="G65" s="176"/>
      <c r="H65" s="176"/>
      <c r="I65" s="176"/>
      <c r="J65" s="177">
        <f>J251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126</v>
      </c>
      <c r="E66" s="176"/>
      <c r="F66" s="176"/>
      <c r="G66" s="176"/>
      <c r="H66" s="176"/>
      <c r="I66" s="176"/>
      <c r="J66" s="177">
        <f>J263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127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Štolmíř, ul. Za Rybníkem, údržba místní komunikace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01 - Komunikace-uznatelné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Štolmíř</v>
      </c>
      <c r="G80" s="41"/>
      <c r="H80" s="41"/>
      <c r="I80" s="33" t="s">
        <v>23</v>
      </c>
      <c r="J80" s="73" t="str">
        <f>IF(J12="","",J12)</f>
        <v>27. 7. 2022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128</v>
      </c>
      <c r="D85" s="182" t="s">
        <v>55</v>
      </c>
      <c r="E85" s="182" t="s">
        <v>51</v>
      </c>
      <c r="F85" s="182" t="s">
        <v>52</v>
      </c>
      <c r="G85" s="182" t="s">
        <v>129</v>
      </c>
      <c r="H85" s="182" t="s">
        <v>130</v>
      </c>
      <c r="I85" s="182" t="s">
        <v>131</v>
      </c>
      <c r="J85" s="182" t="s">
        <v>118</v>
      </c>
      <c r="K85" s="183" t="s">
        <v>132</v>
      </c>
      <c r="L85" s="184"/>
      <c r="M85" s="93" t="s">
        <v>19</v>
      </c>
      <c r="N85" s="94" t="s">
        <v>40</v>
      </c>
      <c r="O85" s="94" t="s">
        <v>133</v>
      </c>
      <c r="P85" s="94" t="s">
        <v>134</v>
      </c>
      <c r="Q85" s="94" t="s">
        <v>135</v>
      </c>
      <c r="R85" s="94" t="s">
        <v>136</v>
      </c>
      <c r="S85" s="94" t="s">
        <v>137</v>
      </c>
      <c r="T85" s="95" t="s">
        <v>138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139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</f>
        <v>0</v>
      </c>
      <c r="Q86" s="97"/>
      <c r="R86" s="187">
        <f>R87</f>
        <v>351.03747399999997</v>
      </c>
      <c r="S86" s="97"/>
      <c r="T86" s="188">
        <f>T87</f>
        <v>33.546999999999997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119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69</v>
      </c>
      <c r="E87" s="193" t="s">
        <v>140</v>
      </c>
      <c r="F87" s="193" t="s">
        <v>141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P88+P140+P211+P216+P251+P263</f>
        <v>0</v>
      </c>
      <c r="Q87" s="198"/>
      <c r="R87" s="199">
        <f>R88+R140+R211+R216+R251+R263</f>
        <v>351.03747399999997</v>
      </c>
      <c r="S87" s="198"/>
      <c r="T87" s="200">
        <f>T88+T140+T211+T216+T251+T263</f>
        <v>33.546999999999997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78</v>
      </c>
      <c r="AT87" s="202" t="s">
        <v>69</v>
      </c>
      <c r="AU87" s="202" t="s">
        <v>70</v>
      </c>
      <c r="AY87" s="201" t="s">
        <v>142</v>
      </c>
      <c r="BK87" s="203">
        <f>BK88+BK140+BK211+BK216+BK251+BK263</f>
        <v>0</v>
      </c>
    </row>
    <row r="88" s="12" customFormat="1" ht="22.8" customHeight="1">
      <c r="A88" s="12"/>
      <c r="B88" s="190"/>
      <c r="C88" s="191"/>
      <c r="D88" s="192" t="s">
        <v>69</v>
      </c>
      <c r="E88" s="204" t="s">
        <v>78</v>
      </c>
      <c r="F88" s="204" t="s">
        <v>143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SUM(P89:P139)</f>
        <v>0</v>
      </c>
      <c r="Q88" s="198"/>
      <c r="R88" s="199">
        <f>SUM(R89:R139)</f>
        <v>12.853590000000001</v>
      </c>
      <c r="S88" s="198"/>
      <c r="T88" s="200">
        <f>SUM(T89:T139)</f>
        <v>33.534999999999997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69</v>
      </c>
      <c r="AU88" s="202" t="s">
        <v>78</v>
      </c>
      <c r="AY88" s="201" t="s">
        <v>142</v>
      </c>
      <c r="BK88" s="203">
        <f>SUM(BK89:BK139)</f>
        <v>0</v>
      </c>
    </row>
    <row r="89" s="2" customFormat="1" ht="37.8" customHeight="1">
      <c r="A89" s="39"/>
      <c r="B89" s="40"/>
      <c r="C89" s="206" t="s">
        <v>78</v>
      </c>
      <c r="D89" s="206" t="s">
        <v>144</v>
      </c>
      <c r="E89" s="207" t="s">
        <v>145</v>
      </c>
      <c r="F89" s="208" t="s">
        <v>146</v>
      </c>
      <c r="G89" s="209" t="s">
        <v>96</v>
      </c>
      <c r="H89" s="210">
        <v>36</v>
      </c>
      <c r="I89" s="211"/>
      <c r="J89" s="212">
        <f>ROUND(I89*H89,2)</f>
        <v>0</v>
      </c>
      <c r="K89" s="208" t="s">
        <v>147</v>
      </c>
      <c r="L89" s="45"/>
      <c r="M89" s="213" t="s">
        <v>19</v>
      </c>
      <c r="N89" s="214" t="s">
        <v>41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0.44</v>
      </c>
      <c r="T89" s="216">
        <f>S89*H89</f>
        <v>15.84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148</v>
      </c>
      <c r="AT89" s="217" t="s">
        <v>144</v>
      </c>
      <c r="AU89" s="217" t="s">
        <v>80</v>
      </c>
      <c r="AY89" s="18" t="s">
        <v>142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78</v>
      </c>
      <c r="BK89" s="218">
        <f>ROUND(I89*H89,2)</f>
        <v>0</v>
      </c>
      <c r="BL89" s="18" t="s">
        <v>148</v>
      </c>
      <c r="BM89" s="217" t="s">
        <v>149</v>
      </c>
    </row>
    <row r="90" s="2" customFormat="1">
      <c r="A90" s="39"/>
      <c r="B90" s="40"/>
      <c r="C90" s="41"/>
      <c r="D90" s="219" t="s">
        <v>150</v>
      </c>
      <c r="E90" s="41"/>
      <c r="F90" s="220" t="s">
        <v>151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150</v>
      </c>
      <c r="AU90" s="18" t="s">
        <v>80</v>
      </c>
    </row>
    <row r="91" s="13" customFormat="1">
      <c r="A91" s="13"/>
      <c r="B91" s="224"/>
      <c r="C91" s="225"/>
      <c r="D91" s="226" t="s">
        <v>152</v>
      </c>
      <c r="E91" s="227" t="s">
        <v>19</v>
      </c>
      <c r="F91" s="228" t="s">
        <v>111</v>
      </c>
      <c r="G91" s="225"/>
      <c r="H91" s="229">
        <v>36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152</v>
      </c>
      <c r="AU91" s="235" t="s">
        <v>80</v>
      </c>
      <c r="AV91" s="13" t="s">
        <v>80</v>
      </c>
      <c r="AW91" s="13" t="s">
        <v>32</v>
      </c>
      <c r="AX91" s="13" t="s">
        <v>78</v>
      </c>
      <c r="AY91" s="235" t="s">
        <v>142</v>
      </c>
    </row>
    <row r="92" s="2" customFormat="1" ht="33" customHeight="1">
      <c r="A92" s="39"/>
      <c r="B92" s="40"/>
      <c r="C92" s="206" t="s">
        <v>80</v>
      </c>
      <c r="D92" s="206" t="s">
        <v>144</v>
      </c>
      <c r="E92" s="207" t="s">
        <v>153</v>
      </c>
      <c r="F92" s="208" t="s">
        <v>154</v>
      </c>
      <c r="G92" s="209" t="s">
        <v>96</v>
      </c>
      <c r="H92" s="210">
        <v>36</v>
      </c>
      <c r="I92" s="211"/>
      <c r="J92" s="212">
        <f>ROUND(I92*H92,2)</f>
        <v>0</v>
      </c>
      <c r="K92" s="208" t="s">
        <v>147</v>
      </c>
      <c r="L92" s="45"/>
      <c r="M92" s="213" t="s">
        <v>19</v>
      </c>
      <c r="N92" s="214" t="s">
        <v>41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0.22</v>
      </c>
      <c r="T92" s="216">
        <f>S92*H92</f>
        <v>7.9199999999999999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148</v>
      </c>
      <c r="AT92" s="217" t="s">
        <v>144</v>
      </c>
      <c r="AU92" s="217" t="s">
        <v>80</v>
      </c>
      <c r="AY92" s="18" t="s">
        <v>142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78</v>
      </c>
      <c r="BK92" s="218">
        <f>ROUND(I92*H92,2)</f>
        <v>0</v>
      </c>
      <c r="BL92" s="18" t="s">
        <v>148</v>
      </c>
      <c r="BM92" s="217" t="s">
        <v>155</v>
      </c>
    </row>
    <row r="93" s="2" customFormat="1">
      <c r="A93" s="39"/>
      <c r="B93" s="40"/>
      <c r="C93" s="41"/>
      <c r="D93" s="219" t="s">
        <v>150</v>
      </c>
      <c r="E93" s="41"/>
      <c r="F93" s="220" t="s">
        <v>156</v>
      </c>
      <c r="G93" s="41"/>
      <c r="H93" s="41"/>
      <c r="I93" s="221"/>
      <c r="J93" s="41"/>
      <c r="K93" s="41"/>
      <c r="L93" s="45"/>
      <c r="M93" s="222"/>
      <c r="N93" s="223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150</v>
      </c>
      <c r="AU93" s="18" t="s">
        <v>80</v>
      </c>
    </row>
    <row r="94" s="13" customFormat="1">
      <c r="A94" s="13"/>
      <c r="B94" s="224"/>
      <c r="C94" s="225"/>
      <c r="D94" s="226" t="s">
        <v>152</v>
      </c>
      <c r="E94" s="227" t="s">
        <v>111</v>
      </c>
      <c r="F94" s="228" t="s">
        <v>157</v>
      </c>
      <c r="G94" s="225"/>
      <c r="H94" s="229">
        <v>36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152</v>
      </c>
      <c r="AU94" s="235" t="s">
        <v>80</v>
      </c>
      <c r="AV94" s="13" t="s">
        <v>80</v>
      </c>
      <c r="AW94" s="13" t="s">
        <v>32</v>
      </c>
      <c r="AX94" s="13" t="s">
        <v>78</v>
      </c>
      <c r="AY94" s="235" t="s">
        <v>142</v>
      </c>
    </row>
    <row r="95" s="2" customFormat="1" ht="24.15" customHeight="1">
      <c r="A95" s="39"/>
      <c r="B95" s="40"/>
      <c r="C95" s="206" t="s">
        <v>158</v>
      </c>
      <c r="D95" s="206" t="s">
        <v>144</v>
      </c>
      <c r="E95" s="207" t="s">
        <v>159</v>
      </c>
      <c r="F95" s="208" t="s">
        <v>160</v>
      </c>
      <c r="G95" s="209" t="s">
        <v>96</v>
      </c>
      <c r="H95" s="210">
        <v>85</v>
      </c>
      <c r="I95" s="211"/>
      <c r="J95" s="212">
        <f>ROUND(I95*H95,2)</f>
        <v>0</v>
      </c>
      <c r="K95" s="208" t="s">
        <v>147</v>
      </c>
      <c r="L95" s="45"/>
      <c r="M95" s="213" t="s">
        <v>19</v>
      </c>
      <c r="N95" s="214" t="s">
        <v>41</v>
      </c>
      <c r="O95" s="85"/>
      <c r="P95" s="215">
        <f>O95*H95</f>
        <v>0</v>
      </c>
      <c r="Q95" s="215">
        <v>4.0000000000000003E-05</v>
      </c>
      <c r="R95" s="215">
        <f>Q95*H95</f>
        <v>0.0034000000000000002</v>
      </c>
      <c r="S95" s="215">
        <v>0.11500000000000001</v>
      </c>
      <c r="T95" s="216">
        <f>S95*H95</f>
        <v>9.7750000000000004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148</v>
      </c>
      <c r="AT95" s="217" t="s">
        <v>144</v>
      </c>
      <c r="AU95" s="217" t="s">
        <v>80</v>
      </c>
      <c r="AY95" s="18" t="s">
        <v>142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78</v>
      </c>
      <c r="BK95" s="218">
        <f>ROUND(I95*H95,2)</f>
        <v>0</v>
      </c>
      <c r="BL95" s="18" t="s">
        <v>148</v>
      </c>
      <c r="BM95" s="217" t="s">
        <v>161</v>
      </c>
    </row>
    <row r="96" s="2" customFormat="1">
      <c r="A96" s="39"/>
      <c r="B96" s="40"/>
      <c r="C96" s="41"/>
      <c r="D96" s="219" t="s">
        <v>150</v>
      </c>
      <c r="E96" s="41"/>
      <c r="F96" s="220" t="s">
        <v>162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150</v>
      </c>
      <c r="AU96" s="18" t="s">
        <v>80</v>
      </c>
    </row>
    <row r="97" s="13" customFormat="1">
      <c r="A97" s="13"/>
      <c r="B97" s="224"/>
      <c r="C97" s="225"/>
      <c r="D97" s="226" t="s">
        <v>152</v>
      </c>
      <c r="E97" s="227" t="s">
        <v>19</v>
      </c>
      <c r="F97" s="228" t="s">
        <v>94</v>
      </c>
      <c r="G97" s="225"/>
      <c r="H97" s="229">
        <v>85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152</v>
      </c>
      <c r="AU97" s="235" t="s">
        <v>80</v>
      </c>
      <c r="AV97" s="13" t="s">
        <v>80</v>
      </c>
      <c r="AW97" s="13" t="s">
        <v>32</v>
      </c>
      <c r="AX97" s="13" t="s">
        <v>78</v>
      </c>
      <c r="AY97" s="235" t="s">
        <v>142</v>
      </c>
    </row>
    <row r="98" s="2" customFormat="1" ht="16.5" customHeight="1">
      <c r="A98" s="39"/>
      <c r="B98" s="40"/>
      <c r="C98" s="206" t="s">
        <v>148</v>
      </c>
      <c r="D98" s="206" t="s">
        <v>144</v>
      </c>
      <c r="E98" s="207" t="s">
        <v>163</v>
      </c>
      <c r="F98" s="208" t="s">
        <v>164</v>
      </c>
      <c r="G98" s="209" t="s">
        <v>96</v>
      </c>
      <c r="H98" s="210">
        <v>237</v>
      </c>
      <c r="I98" s="211"/>
      <c r="J98" s="212">
        <f>ROUND(I98*H98,2)</f>
        <v>0</v>
      </c>
      <c r="K98" s="208" t="s">
        <v>147</v>
      </c>
      <c r="L98" s="45"/>
      <c r="M98" s="213" t="s">
        <v>19</v>
      </c>
      <c r="N98" s="214" t="s">
        <v>41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148</v>
      </c>
      <c r="AT98" s="217" t="s">
        <v>144</v>
      </c>
      <c r="AU98" s="217" t="s">
        <v>80</v>
      </c>
      <c r="AY98" s="18" t="s">
        <v>142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78</v>
      </c>
      <c r="BK98" s="218">
        <f>ROUND(I98*H98,2)</f>
        <v>0</v>
      </c>
      <c r="BL98" s="18" t="s">
        <v>148</v>
      </c>
      <c r="BM98" s="217" t="s">
        <v>165</v>
      </c>
    </row>
    <row r="99" s="2" customFormat="1">
      <c r="A99" s="39"/>
      <c r="B99" s="40"/>
      <c r="C99" s="41"/>
      <c r="D99" s="219" t="s">
        <v>150</v>
      </c>
      <c r="E99" s="41"/>
      <c r="F99" s="220" t="s">
        <v>166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150</v>
      </c>
      <c r="AU99" s="18" t="s">
        <v>80</v>
      </c>
    </row>
    <row r="100" s="13" customFormat="1">
      <c r="A100" s="13"/>
      <c r="B100" s="224"/>
      <c r="C100" s="225"/>
      <c r="D100" s="226" t="s">
        <v>152</v>
      </c>
      <c r="E100" s="227" t="s">
        <v>108</v>
      </c>
      <c r="F100" s="228" t="s">
        <v>167</v>
      </c>
      <c r="G100" s="225"/>
      <c r="H100" s="229">
        <v>91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152</v>
      </c>
      <c r="AU100" s="235" t="s">
        <v>80</v>
      </c>
      <c r="AV100" s="13" t="s">
        <v>80</v>
      </c>
      <c r="AW100" s="13" t="s">
        <v>32</v>
      </c>
      <c r="AX100" s="13" t="s">
        <v>70</v>
      </c>
      <c r="AY100" s="235" t="s">
        <v>142</v>
      </c>
    </row>
    <row r="101" s="13" customFormat="1">
      <c r="A101" s="13"/>
      <c r="B101" s="224"/>
      <c r="C101" s="225"/>
      <c r="D101" s="226" t="s">
        <v>152</v>
      </c>
      <c r="E101" s="227" t="s">
        <v>19</v>
      </c>
      <c r="F101" s="228" t="s">
        <v>105</v>
      </c>
      <c r="G101" s="225"/>
      <c r="H101" s="229">
        <v>146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152</v>
      </c>
      <c r="AU101" s="235" t="s">
        <v>80</v>
      </c>
      <c r="AV101" s="13" t="s">
        <v>80</v>
      </c>
      <c r="AW101" s="13" t="s">
        <v>32</v>
      </c>
      <c r="AX101" s="13" t="s">
        <v>70</v>
      </c>
      <c r="AY101" s="235" t="s">
        <v>142</v>
      </c>
    </row>
    <row r="102" s="14" customFormat="1">
      <c r="A102" s="14"/>
      <c r="B102" s="236"/>
      <c r="C102" s="237"/>
      <c r="D102" s="226" t="s">
        <v>152</v>
      </c>
      <c r="E102" s="238" t="s">
        <v>19</v>
      </c>
      <c r="F102" s="239" t="s">
        <v>168</v>
      </c>
      <c r="G102" s="237"/>
      <c r="H102" s="240">
        <v>237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152</v>
      </c>
      <c r="AU102" s="246" t="s">
        <v>80</v>
      </c>
      <c r="AV102" s="14" t="s">
        <v>148</v>
      </c>
      <c r="AW102" s="14" t="s">
        <v>32</v>
      </c>
      <c r="AX102" s="14" t="s">
        <v>78</v>
      </c>
      <c r="AY102" s="246" t="s">
        <v>142</v>
      </c>
    </row>
    <row r="103" s="2" customFormat="1" ht="24.15" customHeight="1">
      <c r="A103" s="39"/>
      <c r="B103" s="40"/>
      <c r="C103" s="206" t="s">
        <v>169</v>
      </c>
      <c r="D103" s="206" t="s">
        <v>144</v>
      </c>
      <c r="E103" s="207" t="s">
        <v>170</v>
      </c>
      <c r="F103" s="208" t="s">
        <v>171</v>
      </c>
      <c r="G103" s="209" t="s">
        <v>172</v>
      </c>
      <c r="H103" s="210">
        <v>30.949999999999999</v>
      </c>
      <c r="I103" s="211"/>
      <c r="J103" s="212">
        <f>ROUND(I103*H103,2)</f>
        <v>0</v>
      </c>
      <c r="K103" s="208" t="s">
        <v>147</v>
      </c>
      <c r="L103" s="45"/>
      <c r="M103" s="213" t="s">
        <v>19</v>
      </c>
      <c r="N103" s="214" t="s">
        <v>41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148</v>
      </c>
      <c r="AT103" s="217" t="s">
        <v>144</v>
      </c>
      <c r="AU103" s="217" t="s">
        <v>80</v>
      </c>
      <c r="AY103" s="18" t="s">
        <v>142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78</v>
      </c>
      <c r="BK103" s="218">
        <f>ROUND(I103*H103,2)</f>
        <v>0</v>
      </c>
      <c r="BL103" s="18" t="s">
        <v>148</v>
      </c>
      <c r="BM103" s="217" t="s">
        <v>173</v>
      </c>
    </row>
    <row r="104" s="2" customFormat="1">
      <c r="A104" s="39"/>
      <c r="B104" s="40"/>
      <c r="C104" s="41"/>
      <c r="D104" s="219" t="s">
        <v>150</v>
      </c>
      <c r="E104" s="41"/>
      <c r="F104" s="220" t="s">
        <v>174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80</v>
      </c>
    </row>
    <row r="105" s="13" customFormat="1">
      <c r="A105" s="13"/>
      <c r="B105" s="224"/>
      <c r="C105" s="225"/>
      <c r="D105" s="226" t="s">
        <v>152</v>
      </c>
      <c r="E105" s="227" t="s">
        <v>19</v>
      </c>
      <c r="F105" s="228" t="s">
        <v>175</v>
      </c>
      <c r="G105" s="225"/>
      <c r="H105" s="229">
        <v>2.2000000000000002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152</v>
      </c>
      <c r="AU105" s="235" t="s">
        <v>80</v>
      </c>
      <c r="AV105" s="13" t="s">
        <v>80</v>
      </c>
      <c r="AW105" s="13" t="s">
        <v>32</v>
      </c>
      <c r="AX105" s="13" t="s">
        <v>70</v>
      </c>
      <c r="AY105" s="235" t="s">
        <v>142</v>
      </c>
    </row>
    <row r="106" s="13" customFormat="1">
      <c r="A106" s="13"/>
      <c r="B106" s="224"/>
      <c r="C106" s="225"/>
      <c r="D106" s="226" t="s">
        <v>152</v>
      </c>
      <c r="E106" s="227" t="s">
        <v>19</v>
      </c>
      <c r="F106" s="228" t="s">
        <v>176</v>
      </c>
      <c r="G106" s="225"/>
      <c r="H106" s="229">
        <v>6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152</v>
      </c>
      <c r="AU106" s="235" t="s">
        <v>80</v>
      </c>
      <c r="AV106" s="13" t="s">
        <v>80</v>
      </c>
      <c r="AW106" s="13" t="s">
        <v>32</v>
      </c>
      <c r="AX106" s="13" t="s">
        <v>70</v>
      </c>
      <c r="AY106" s="235" t="s">
        <v>142</v>
      </c>
    </row>
    <row r="107" s="13" customFormat="1">
      <c r="A107" s="13"/>
      <c r="B107" s="224"/>
      <c r="C107" s="225"/>
      <c r="D107" s="226" t="s">
        <v>152</v>
      </c>
      <c r="E107" s="227" t="s">
        <v>19</v>
      </c>
      <c r="F107" s="228" t="s">
        <v>177</v>
      </c>
      <c r="G107" s="225"/>
      <c r="H107" s="229">
        <v>22.75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152</v>
      </c>
      <c r="AU107" s="235" t="s">
        <v>80</v>
      </c>
      <c r="AV107" s="13" t="s">
        <v>80</v>
      </c>
      <c r="AW107" s="13" t="s">
        <v>32</v>
      </c>
      <c r="AX107" s="13" t="s">
        <v>70</v>
      </c>
      <c r="AY107" s="235" t="s">
        <v>142</v>
      </c>
    </row>
    <row r="108" s="2" customFormat="1" ht="24.15" customHeight="1">
      <c r="A108" s="39"/>
      <c r="B108" s="40"/>
      <c r="C108" s="206" t="s">
        <v>178</v>
      </c>
      <c r="D108" s="206" t="s">
        <v>144</v>
      </c>
      <c r="E108" s="207" t="s">
        <v>179</v>
      </c>
      <c r="F108" s="208" t="s">
        <v>180</v>
      </c>
      <c r="G108" s="209" t="s">
        <v>172</v>
      </c>
      <c r="H108" s="210">
        <v>47.939999999999998</v>
      </c>
      <c r="I108" s="211"/>
      <c r="J108" s="212">
        <f>ROUND(I108*H108,2)</f>
        <v>0</v>
      </c>
      <c r="K108" s="208" t="s">
        <v>147</v>
      </c>
      <c r="L108" s="45"/>
      <c r="M108" s="213" t="s">
        <v>19</v>
      </c>
      <c r="N108" s="214" t="s">
        <v>41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148</v>
      </c>
      <c r="AT108" s="217" t="s">
        <v>144</v>
      </c>
      <c r="AU108" s="217" t="s">
        <v>80</v>
      </c>
      <c r="AY108" s="18" t="s">
        <v>142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78</v>
      </c>
      <c r="BK108" s="218">
        <f>ROUND(I108*H108,2)</f>
        <v>0</v>
      </c>
      <c r="BL108" s="18" t="s">
        <v>148</v>
      </c>
      <c r="BM108" s="217" t="s">
        <v>181</v>
      </c>
    </row>
    <row r="109" s="2" customFormat="1">
      <c r="A109" s="39"/>
      <c r="B109" s="40"/>
      <c r="C109" s="41"/>
      <c r="D109" s="219" t="s">
        <v>150</v>
      </c>
      <c r="E109" s="41"/>
      <c r="F109" s="220" t="s">
        <v>182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150</v>
      </c>
      <c r="AU109" s="18" t="s">
        <v>80</v>
      </c>
    </row>
    <row r="110" s="13" customFormat="1">
      <c r="A110" s="13"/>
      <c r="B110" s="224"/>
      <c r="C110" s="225"/>
      <c r="D110" s="226" t="s">
        <v>152</v>
      </c>
      <c r="E110" s="227" t="s">
        <v>19</v>
      </c>
      <c r="F110" s="228" t="s">
        <v>183</v>
      </c>
      <c r="G110" s="225"/>
      <c r="H110" s="229">
        <v>47.939999999999998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152</v>
      </c>
      <c r="AU110" s="235" t="s">
        <v>80</v>
      </c>
      <c r="AV110" s="13" t="s">
        <v>80</v>
      </c>
      <c r="AW110" s="13" t="s">
        <v>32</v>
      </c>
      <c r="AX110" s="13" t="s">
        <v>78</v>
      </c>
      <c r="AY110" s="235" t="s">
        <v>142</v>
      </c>
    </row>
    <row r="111" s="2" customFormat="1" ht="37.8" customHeight="1">
      <c r="A111" s="39"/>
      <c r="B111" s="40"/>
      <c r="C111" s="206" t="s">
        <v>184</v>
      </c>
      <c r="D111" s="206" t="s">
        <v>144</v>
      </c>
      <c r="E111" s="207" t="s">
        <v>185</v>
      </c>
      <c r="F111" s="208" t="s">
        <v>186</v>
      </c>
      <c r="G111" s="209" t="s">
        <v>172</v>
      </c>
      <c r="H111" s="210">
        <v>8.0299999999999994</v>
      </c>
      <c r="I111" s="211"/>
      <c r="J111" s="212">
        <f>ROUND(I111*H111,2)</f>
        <v>0</v>
      </c>
      <c r="K111" s="208" t="s">
        <v>147</v>
      </c>
      <c r="L111" s="45"/>
      <c r="M111" s="213" t="s">
        <v>19</v>
      </c>
      <c r="N111" s="214" t="s">
        <v>41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148</v>
      </c>
      <c r="AT111" s="217" t="s">
        <v>144</v>
      </c>
      <c r="AU111" s="217" t="s">
        <v>80</v>
      </c>
      <c r="AY111" s="18" t="s">
        <v>142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78</v>
      </c>
      <c r="BK111" s="218">
        <f>ROUND(I111*H111,2)</f>
        <v>0</v>
      </c>
      <c r="BL111" s="18" t="s">
        <v>148</v>
      </c>
      <c r="BM111" s="217" t="s">
        <v>187</v>
      </c>
    </row>
    <row r="112" s="2" customFormat="1">
      <c r="A112" s="39"/>
      <c r="B112" s="40"/>
      <c r="C112" s="41"/>
      <c r="D112" s="219" t="s">
        <v>150</v>
      </c>
      <c r="E112" s="41"/>
      <c r="F112" s="220" t="s">
        <v>188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150</v>
      </c>
      <c r="AU112" s="18" t="s">
        <v>80</v>
      </c>
    </row>
    <row r="113" s="13" customFormat="1">
      <c r="A113" s="13"/>
      <c r="B113" s="224"/>
      <c r="C113" s="225"/>
      <c r="D113" s="226" t="s">
        <v>152</v>
      </c>
      <c r="E113" s="227" t="s">
        <v>19</v>
      </c>
      <c r="F113" s="228" t="s">
        <v>189</v>
      </c>
      <c r="G113" s="225"/>
      <c r="H113" s="229">
        <v>8.0299999999999994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152</v>
      </c>
      <c r="AU113" s="235" t="s">
        <v>80</v>
      </c>
      <c r="AV113" s="13" t="s">
        <v>80</v>
      </c>
      <c r="AW113" s="13" t="s">
        <v>32</v>
      </c>
      <c r="AX113" s="13" t="s">
        <v>78</v>
      </c>
      <c r="AY113" s="235" t="s">
        <v>142</v>
      </c>
    </row>
    <row r="114" s="2" customFormat="1" ht="37.8" customHeight="1">
      <c r="A114" s="39"/>
      <c r="B114" s="40"/>
      <c r="C114" s="206" t="s">
        <v>190</v>
      </c>
      <c r="D114" s="206" t="s">
        <v>144</v>
      </c>
      <c r="E114" s="207" t="s">
        <v>191</v>
      </c>
      <c r="F114" s="208" t="s">
        <v>192</v>
      </c>
      <c r="G114" s="209" t="s">
        <v>172</v>
      </c>
      <c r="H114" s="210">
        <v>78.890000000000001</v>
      </c>
      <c r="I114" s="211"/>
      <c r="J114" s="212">
        <f>ROUND(I114*H114,2)</f>
        <v>0</v>
      </c>
      <c r="K114" s="208" t="s">
        <v>147</v>
      </c>
      <c r="L114" s="45"/>
      <c r="M114" s="213" t="s">
        <v>19</v>
      </c>
      <c r="N114" s="214" t="s">
        <v>41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148</v>
      </c>
      <c r="AT114" s="217" t="s">
        <v>144</v>
      </c>
      <c r="AU114" s="217" t="s">
        <v>80</v>
      </c>
      <c r="AY114" s="18" t="s">
        <v>142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78</v>
      </c>
      <c r="BK114" s="218">
        <f>ROUND(I114*H114,2)</f>
        <v>0</v>
      </c>
      <c r="BL114" s="18" t="s">
        <v>148</v>
      </c>
      <c r="BM114" s="217" t="s">
        <v>193</v>
      </c>
    </row>
    <row r="115" s="2" customFormat="1">
      <c r="A115" s="39"/>
      <c r="B115" s="40"/>
      <c r="C115" s="41"/>
      <c r="D115" s="219" t="s">
        <v>150</v>
      </c>
      <c r="E115" s="41"/>
      <c r="F115" s="220" t="s">
        <v>194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150</v>
      </c>
      <c r="AU115" s="18" t="s">
        <v>80</v>
      </c>
    </row>
    <row r="116" s="13" customFormat="1">
      <c r="A116" s="13"/>
      <c r="B116" s="224"/>
      <c r="C116" s="225"/>
      <c r="D116" s="226" t="s">
        <v>152</v>
      </c>
      <c r="E116" s="227" t="s">
        <v>19</v>
      </c>
      <c r="F116" s="228" t="s">
        <v>195</v>
      </c>
      <c r="G116" s="225"/>
      <c r="H116" s="229">
        <v>78.890000000000001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152</v>
      </c>
      <c r="AU116" s="235" t="s">
        <v>80</v>
      </c>
      <c r="AV116" s="13" t="s">
        <v>80</v>
      </c>
      <c r="AW116" s="13" t="s">
        <v>32</v>
      </c>
      <c r="AX116" s="13" t="s">
        <v>78</v>
      </c>
      <c r="AY116" s="235" t="s">
        <v>142</v>
      </c>
    </row>
    <row r="117" s="2" customFormat="1" ht="37.8" customHeight="1">
      <c r="A117" s="39"/>
      <c r="B117" s="40"/>
      <c r="C117" s="206" t="s">
        <v>196</v>
      </c>
      <c r="D117" s="206" t="s">
        <v>144</v>
      </c>
      <c r="E117" s="207" t="s">
        <v>197</v>
      </c>
      <c r="F117" s="208" t="s">
        <v>198</v>
      </c>
      <c r="G117" s="209" t="s">
        <v>172</v>
      </c>
      <c r="H117" s="210">
        <v>788.89999999999998</v>
      </c>
      <c r="I117" s="211"/>
      <c r="J117" s="212">
        <f>ROUND(I117*H117,2)</f>
        <v>0</v>
      </c>
      <c r="K117" s="208" t="s">
        <v>147</v>
      </c>
      <c r="L117" s="45"/>
      <c r="M117" s="213" t="s">
        <v>19</v>
      </c>
      <c r="N117" s="214" t="s">
        <v>41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148</v>
      </c>
      <c r="AT117" s="217" t="s">
        <v>144</v>
      </c>
      <c r="AU117" s="217" t="s">
        <v>80</v>
      </c>
      <c r="AY117" s="18" t="s">
        <v>142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78</v>
      </c>
      <c r="BK117" s="218">
        <f>ROUND(I117*H117,2)</f>
        <v>0</v>
      </c>
      <c r="BL117" s="18" t="s">
        <v>148</v>
      </c>
      <c r="BM117" s="217" t="s">
        <v>199</v>
      </c>
    </row>
    <row r="118" s="2" customFormat="1">
      <c r="A118" s="39"/>
      <c r="B118" s="40"/>
      <c r="C118" s="41"/>
      <c r="D118" s="219" t="s">
        <v>150</v>
      </c>
      <c r="E118" s="41"/>
      <c r="F118" s="220" t="s">
        <v>200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150</v>
      </c>
      <c r="AU118" s="18" t="s">
        <v>80</v>
      </c>
    </row>
    <row r="119" s="13" customFormat="1">
      <c r="A119" s="13"/>
      <c r="B119" s="224"/>
      <c r="C119" s="225"/>
      <c r="D119" s="226" t="s">
        <v>152</v>
      </c>
      <c r="E119" s="225"/>
      <c r="F119" s="228" t="s">
        <v>201</v>
      </c>
      <c r="G119" s="225"/>
      <c r="H119" s="229">
        <v>788.89999999999998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152</v>
      </c>
      <c r="AU119" s="235" t="s">
        <v>80</v>
      </c>
      <c r="AV119" s="13" t="s">
        <v>80</v>
      </c>
      <c r="AW119" s="13" t="s">
        <v>4</v>
      </c>
      <c r="AX119" s="13" t="s">
        <v>78</v>
      </c>
      <c r="AY119" s="235" t="s">
        <v>142</v>
      </c>
    </row>
    <row r="120" s="2" customFormat="1" ht="24.15" customHeight="1">
      <c r="A120" s="39"/>
      <c r="B120" s="40"/>
      <c r="C120" s="206" t="s">
        <v>202</v>
      </c>
      <c r="D120" s="206" t="s">
        <v>144</v>
      </c>
      <c r="E120" s="207" t="s">
        <v>203</v>
      </c>
      <c r="F120" s="208" t="s">
        <v>204</v>
      </c>
      <c r="G120" s="209" t="s">
        <v>172</v>
      </c>
      <c r="H120" s="210">
        <v>8.0299999999999994</v>
      </c>
      <c r="I120" s="211"/>
      <c r="J120" s="212">
        <f>ROUND(I120*H120,2)</f>
        <v>0</v>
      </c>
      <c r="K120" s="208" t="s">
        <v>147</v>
      </c>
      <c r="L120" s="45"/>
      <c r="M120" s="213" t="s">
        <v>19</v>
      </c>
      <c r="N120" s="214" t="s">
        <v>41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148</v>
      </c>
      <c r="AT120" s="217" t="s">
        <v>144</v>
      </c>
      <c r="AU120" s="217" t="s">
        <v>80</v>
      </c>
      <c r="AY120" s="18" t="s">
        <v>142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78</v>
      </c>
      <c r="BK120" s="218">
        <f>ROUND(I120*H120,2)</f>
        <v>0</v>
      </c>
      <c r="BL120" s="18" t="s">
        <v>148</v>
      </c>
      <c r="BM120" s="217" t="s">
        <v>205</v>
      </c>
    </row>
    <row r="121" s="2" customFormat="1">
      <c r="A121" s="39"/>
      <c r="B121" s="40"/>
      <c r="C121" s="41"/>
      <c r="D121" s="219" t="s">
        <v>150</v>
      </c>
      <c r="E121" s="41"/>
      <c r="F121" s="220" t="s">
        <v>206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150</v>
      </c>
      <c r="AU121" s="18" t="s">
        <v>80</v>
      </c>
    </row>
    <row r="122" s="13" customFormat="1">
      <c r="A122" s="13"/>
      <c r="B122" s="224"/>
      <c r="C122" s="225"/>
      <c r="D122" s="226" t="s">
        <v>152</v>
      </c>
      <c r="E122" s="227" t="s">
        <v>19</v>
      </c>
      <c r="F122" s="228" t="s">
        <v>189</v>
      </c>
      <c r="G122" s="225"/>
      <c r="H122" s="229">
        <v>8.0299999999999994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152</v>
      </c>
      <c r="AU122" s="235" t="s">
        <v>80</v>
      </c>
      <c r="AV122" s="13" t="s">
        <v>80</v>
      </c>
      <c r="AW122" s="13" t="s">
        <v>32</v>
      </c>
      <c r="AX122" s="13" t="s">
        <v>78</v>
      </c>
      <c r="AY122" s="235" t="s">
        <v>142</v>
      </c>
    </row>
    <row r="123" s="2" customFormat="1" ht="16.5" customHeight="1">
      <c r="A123" s="39"/>
      <c r="B123" s="40"/>
      <c r="C123" s="247" t="s">
        <v>100</v>
      </c>
      <c r="D123" s="247" t="s">
        <v>207</v>
      </c>
      <c r="E123" s="248" t="s">
        <v>208</v>
      </c>
      <c r="F123" s="249" t="s">
        <v>209</v>
      </c>
      <c r="G123" s="250" t="s">
        <v>210</v>
      </c>
      <c r="H123" s="251">
        <v>12.848000000000001</v>
      </c>
      <c r="I123" s="252"/>
      <c r="J123" s="253">
        <f>ROUND(I123*H123,2)</f>
        <v>0</v>
      </c>
      <c r="K123" s="249" t="s">
        <v>147</v>
      </c>
      <c r="L123" s="254"/>
      <c r="M123" s="255" t="s">
        <v>19</v>
      </c>
      <c r="N123" s="256" t="s">
        <v>41</v>
      </c>
      <c r="O123" s="85"/>
      <c r="P123" s="215">
        <f>O123*H123</f>
        <v>0</v>
      </c>
      <c r="Q123" s="215">
        <v>1</v>
      </c>
      <c r="R123" s="215">
        <f>Q123*H123</f>
        <v>12.848000000000001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190</v>
      </c>
      <c r="AT123" s="217" t="s">
        <v>207</v>
      </c>
      <c r="AU123" s="217" t="s">
        <v>80</v>
      </c>
      <c r="AY123" s="18" t="s">
        <v>142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78</v>
      </c>
      <c r="BK123" s="218">
        <f>ROUND(I123*H123,2)</f>
        <v>0</v>
      </c>
      <c r="BL123" s="18" t="s">
        <v>148</v>
      </c>
      <c r="BM123" s="217" t="s">
        <v>211</v>
      </c>
    </row>
    <row r="124" s="2" customFormat="1" ht="24.15" customHeight="1">
      <c r="A124" s="39"/>
      <c r="B124" s="40"/>
      <c r="C124" s="206" t="s">
        <v>212</v>
      </c>
      <c r="D124" s="206" t="s">
        <v>144</v>
      </c>
      <c r="E124" s="207" t="s">
        <v>213</v>
      </c>
      <c r="F124" s="208" t="s">
        <v>214</v>
      </c>
      <c r="G124" s="209" t="s">
        <v>210</v>
      </c>
      <c r="H124" s="210">
        <v>157.78</v>
      </c>
      <c r="I124" s="211"/>
      <c r="J124" s="212">
        <f>ROUND(I124*H124,2)</f>
        <v>0</v>
      </c>
      <c r="K124" s="208" t="s">
        <v>147</v>
      </c>
      <c r="L124" s="45"/>
      <c r="M124" s="213" t="s">
        <v>19</v>
      </c>
      <c r="N124" s="214" t="s">
        <v>41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148</v>
      </c>
      <c r="AT124" s="217" t="s">
        <v>144</v>
      </c>
      <c r="AU124" s="217" t="s">
        <v>80</v>
      </c>
      <c r="AY124" s="18" t="s">
        <v>142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78</v>
      </c>
      <c r="BK124" s="218">
        <f>ROUND(I124*H124,2)</f>
        <v>0</v>
      </c>
      <c r="BL124" s="18" t="s">
        <v>148</v>
      </c>
      <c r="BM124" s="217" t="s">
        <v>215</v>
      </c>
    </row>
    <row r="125" s="2" customFormat="1">
      <c r="A125" s="39"/>
      <c r="B125" s="40"/>
      <c r="C125" s="41"/>
      <c r="D125" s="219" t="s">
        <v>150</v>
      </c>
      <c r="E125" s="41"/>
      <c r="F125" s="220" t="s">
        <v>216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150</v>
      </c>
      <c r="AU125" s="18" t="s">
        <v>80</v>
      </c>
    </row>
    <row r="126" s="13" customFormat="1">
      <c r="A126" s="13"/>
      <c r="B126" s="224"/>
      <c r="C126" s="225"/>
      <c r="D126" s="226" t="s">
        <v>152</v>
      </c>
      <c r="E126" s="225"/>
      <c r="F126" s="228" t="s">
        <v>217</v>
      </c>
      <c r="G126" s="225"/>
      <c r="H126" s="229">
        <v>157.78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152</v>
      </c>
      <c r="AU126" s="235" t="s">
        <v>80</v>
      </c>
      <c r="AV126" s="13" t="s">
        <v>80</v>
      </c>
      <c r="AW126" s="13" t="s">
        <v>4</v>
      </c>
      <c r="AX126" s="13" t="s">
        <v>78</v>
      </c>
      <c r="AY126" s="235" t="s">
        <v>142</v>
      </c>
    </row>
    <row r="127" s="2" customFormat="1" ht="24.15" customHeight="1">
      <c r="A127" s="39"/>
      <c r="B127" s="40"/>
      <c r="C127" s="206" t="s">
        <v>218</v>
      </c>
      <c r="D127" s="206" t="s">
        <v>144</v>
      </c>
      <c r="E127" s="207" t="s">
        <v>219</v>
      </c>
      <c r="F127" s="208" t="s">
        <v>220</v>
      </c>
      <c r="G127" s="209" t="s">
        <v>172</v>
      </c>
      <c r="H127" s="210">
        <v>78.890000000000001</v>
      </c>
      <c r="I127" s="211"/>
      <c r="J127" s="212">
        <f>ROUND(I127*H127,2)</f>
        <v>0</v>
      </c>
      <c r="K127" s="208" t="s">
        <v>147</v>
      </c>
      <c r="L127" s="45"/>
      <c r="M127" s="213" t="s">
        <v>19</v>
      </c>
      <c r="N127" s="214" t="s">
        <v>41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148</v>
      </c>
      <c r="AT127" s="217" t="s">
        <v>144</v>
      </c>
      <c r="AU127" s="217" t="s">
        <v>80</v>
      </c>
      <c r="AY127" s="18" t="s">
        <v>142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78</v>
      </c>
      <c r="BK127" s="218">
        <f>ROUND(I127*H127,2)</f>
        <v>0</v>
      </c>
      <c r="BL127" s="18" t="s">
        <v>148</v>
      </c>
      <c r="BM127" s="217" t="s">
        <v>221</v>
      </c>
    </row>
    <row r="128" s="2" customFormat="1">
      <c r="A128" s="39"/>
      <c r="B128" s="40"/>
      <c r="C128" s="41"/>
      <c r="D128" s="219" t="s">
        <v>150</v>
      </c>
      <c r="E128" s="41"/>
      <c r="F128" s="220" t="s">
        <v>222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80</v>
      </c>
    </row>
    <row r="129" s="2" customFormat="1" ht="33" customHeight="1">
      <c r="A129" s="39"/>
      <c r="B129" s="40"/>
      <c r="C129" s="206" t="s">
        <v>223</v>
      </c>
      <c r="D129" s="206" t="s">
        <v>144</v>
      </c>
      <c r="E129" s="207" t="s">
        <v>224</v>
      </c>
      <c r="F129" s="208" t="s">
        <v>225</v>
      </c>
      <c r="G129" s="209" t="s">
        <v>96</v>
      </c>
      <c r="H129" s="210">
        <v>146</v>
      </c>
      <c r="I129" s="211"/>
      <c r="J129" s="212">
        <f>ROUND(I129*H129,2)</f>
        <v>0</v>
      </c>
      <c r="K129" s="208" t="s">
        <v>147</v>
      </c>
      <c r="L129" s="45"/>
      <c r="M129" s="213" t="s">
        <v>19</v>
      </c>
      <c r="N129" s="214" t="s">
        <v>41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148</v>
      </c>
      <c r="AT129" s="217" t="s">
        <v>144</v>
      </c>
      <c r="AU129" s="217" t="s">
        <v>80</v>
      </c>
      <c r="AY129" s="18" t="s">
        <v>142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78</v>
      </c>
      <c r="BK129" s="218">
        <f>ROUND(I129*H129,2)</f>
        <v>0</v>
      </c>
      <c r="BL129" s="18" t="s">
        <v>148</v>
      </c>
      <c r="BM129" s="217" t="s">
        <v>226</v>
      </c>
    </row>
    <row r="130" s="2" customFormat="1">
      <c r="A130" s="39"/>
      <c r="B130" s="40"/>
      <c r="C130" s="41"/>
      <c r="D130" s="219" t="s">
        <v>150</v>
      </c>
      <c r="E130" s="41"/>
      <c r="F130" s="220" t="s">
        <v>227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80</v>
      </c>
    </row>
    <row r="131" s="13" customFormat="1">
      <c r="A131" s="13"/>
      <c r="B131" s="224"/>
      <c r="C131" s="225"/>
      <c r="D131" s="226" t="s">
        <v>152</v>
      </c>
      <c r="E131" s="227" t="s">
        <v>105</v>
      </c>
      <c r="F131" s="228" t="s">
        <v>228</v>
      </c>
      <c r="G131" s="225"/>
      <c r="H131" s="229">
        <v>146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152</v>
      </c>
      <c r="AU131" s="235" t="s">
        <v>80</v>
      </c>
      <c r="AV131" s="13" t="s">
        <v>80</v>
      </c>
      <c r="AW131" s="13" t="s">
        <v>32</v>
      </c>
      <c r="AX131" s="13" t="s">
        <v>78</v>
      </c>
      <c r="AY131" s="235" t="s">
        <v>142</v>
      </c>
    </row>
    <row r="132" s="2" customFormat="1" ht="24.15" customHeight="1">
      <c r="A132" s="39"/>
      <c r="B132" s="40"/>
      <c r="C132" s="206" t="s">
        <v>8</v>
      </c>
      <c r="D132" s="206" t="s">
        <v>144</v>
      </c>
      <c r="E132" s="207" t="s">
        <v>229</v>
      </c>
      <c r="F132" s="208" t="s">
        <v>230</v>
      </c>
      <c r="G132" s="209" t="s">
        <v>96</v>
      </c>
      <c r="H132" s="210">
        <v>146</v>
      </c>
      <c r="I132" s="211"/>
      <c r="J132" s="212">
        <f>ROUND(I132*H132,2)</f>
        <v>0</v>
      </c>
      <c r="K132" s="208" t="s">
        <v>147</v>
      </c>
      <c r="L132" s="45"/>
      <c r="M132" s="213" t="s">
        <v>19</v>
      </c>
      <c r="N132" s="214" t="s">
        <v>41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148</v>
      </c>
      <c r="AT132" s="217" t="s">
        <v>144</v>
      </c>
      <c r="AU132" s="217" t="s">
        <v>80</v>
      </c>
      <c r="AY132" s="18" t="s">
        <v>142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78</v>
      </c>
      <c r="BK132" s="218">
        <f>ROUND(I132*H132,2)</f>
        <v>0</v>
      </c>
      <c r="BL132" s="18" t="s">
        <v>148</v>
      </c>
      <c r="BM132" s="217" t="s">
        <v>231</v>
      </c>
    </row>
    <row r="133" s="2" customFormat="1">
      <c r="A133" s="39"/>
      <c r="B133" s="40"/>
      <c r="C133" s="41"/>
      <c r="D133" s="219" t="s">
        <v>150</v>
      </c>
      <c r="E133" s="41"/>
      <c r="F133" s="220" t="s">
        <v>232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150</v>
      </c>
      <c r="AU133" s="18" t="s">
        <v>80</v>
      </c>
    </row>
    <row r="134" s="13" customFormat="1">
      <c r="A134" s="13"/>
      <c r="B134" s="224"/>
      <c r="C134" s="225"/>
      <c r="D134" s="226" t="s">
        <v>152</v>
      </c>
      <c r="E134" s="227" t="s">
        <v>19</v>
      </c>
      <c r="F134" s="228" t="s">
        <v>105</v>
      </c>
      <c r="G134" s="225"/>
      <c r="H134" s="229">
        <v>146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152</v>
      </c>
      <c r="AU134" s="235" t="s">
        <v>80</v>
      </c>
      <c r="AV134" s="13" t="s">
        <v>80</v>
      </c>
      <c r="AW134" s="13" t="s">
        <v>32</v>
      </c>
      <c r="AX134" s="13" t="s">
        <v>78</v>
      </c>
      <c r="AY134" s="235" t="s">
        <v>142</v>
      </c>
    </row>
    <row r="135" s="2" customFormat="1" ht="24.15" customHeight="1">
      <c r="A135" s="39"/>
      <c r="B135" s="40"/>
      <c r="C135" s="206" t="s">
        <v>233</v>
      </c>
      <c r="D135" s="206" t="s">
        <v>144</v>
      </c>
      <c r="E135" s="207" t="s">
        <v>234</v>
      </c>
      <c r="F135" s="208" t="s">
        <v>235</v>
      </c>
      <c r="G135" s="209" t="s">
        <v>96</v>
      </c>
      <c r="H135" s="210">
        <v>146</v>
      </c>
      <c r="I135" s="211"/>
      <c r="J135" s="212">
        <f>ROUND(I135*H135,2)</f>
        <v>0</v>
      </c>
      <c r="K135" s="208" t="s">
        <v>147</v>
      </c>
      <c r="L135" s="45"/>
      <c r="M135" s="213" t="s">
        <v>19</v>
      </c>
      <c r="N135" s="214" t="s">
        <v>41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148</v>
      </c>
      <c r="AT135" s="217" t="s">
        <v>144</v>
      </c>
      <c r="AU135" s="217" t="s">
        <v>80</v>
      </c>
      <c r="AY135" s="18" t="s">
        <v>142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78</v>
      </c>
      <c r="BK135" s="218">
        <f>ROUND(I135*H135,2)</f>
        <v>0</v>
      </c>
      <c r="BL135" s="18" t="s">
        <v>148</v>
      </c>
      <c r="BM135" s="217" t="s">
        <v>236</v>
      </c>
    </row>
    <row r="136" s="2" customFormat="1">
      <c r="A136" s="39"/>
      <c r="B136" s="40"/>
      <c r="C136" s="41"/>
      <c r="D136" s="219" t="s">
        <v>150</v>
      </c>
      <c r="E136" s="41"/>
      <c r="F136" s="220" t="s">
        <v>237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80</v>
      </c>
    </row>
    <row r="137" s="13" customFormat="1">
      <c r="A137" s="13"/>
      <c r="B137" s="224"/>
      <c r="C137" s="225"/>
      <c r="D137" s="226" t="s">
        <v>152</v>
      </c>
      <c r="E137" s="227" t="s">
        <v>19</v>
      </c>
      <c r="F137" s="228" t="s">
        <v>105</v>
      </c>
      <c r="G137" s="225"/>
      <c r="H137" s="229">
        <v>146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152</v>
      </c>
      <c r="AU137" s="235" t="s">
        <v>80</v>
      </c>
      <c r="AV137" s="13" t="s">
        <v>80</v>
      </c>
      <c r="AW137" s="13" t="s">
        <v>32</v>
      </c>
      <c r="AX137" s="13" t="s">
        <v>78</v>
      </c>
      <c r="AY137" s="235" t="s">
        <v>142</v>
      </c>
    </row>
    <row r="138" s="2" customFormat="1" ht="16.5" customHeight="1">
      <c r="A138" s="39"/>
      <c r="B138" s="40"/>
      <c r="C138" s="247" t="s">
        <v>238</v>
      </c>
      <c r="D138" s="247" t="s">
        <v>207</v>
      </c>
      <c r="E138" s="248" t="s">
        <v>239</v>
      </c>
      <c r="F138" s="249" t="s">
        <v>240</v>
      </c>
      <c r="G138" s="250" t="s">
        <v>241</v>
      </c>
      <c r="H138" s="251">
        <v>2.1899999999999999</v>
      </c>
      <c r="I138" s="252"/>
      <c r="J138" s="253">
        <f>ROUND(I138*H138,2)</f>
        <v>0</v>
      </c>
      <c r="K138" s="249" t="s">
        <v>147</v>
      </c>
      <c r="L138" s="254"/>
      <c r="M138" s="255" t="s">
        <v>19</v>
      </c>
      <c r="N138" s="256" t="s">
        <v>41</v>
      </c>
      <c r="O138" s="85"/>
      <c r="P138" s="215">
        <f>O138*H138</f>
        <v>0</v>
      </c>
      <c r="Q138" s="215">
        <v>0.001</v>
      </c>
      <c r="R138" s="215">
        <f>Q138*H138</f>
        <v>0.0021900000000000001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190</v>
      </c>
      <c r="AT138" s="217" t="s">
        <v>207</v>
      </c>
      <c r="AU138" s="217" t="s">
        <v>80</v>
      </c>
      <c r="AY138" s="18" t="s">
        <v>142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78</v>
      </c>
      <c r="BK138" s="218">
        <f>ROUND(I138*H138,2)</f>
        <v>0</v>
      </c>
      <c r="BL138" s="18" t="s">
        <v>148</v>
      </c>
      <c r="BM138" s="217" t="s">
        <v>242</v>
      </c>
    </row>
    <row r="139" s="13" customFormat="1">
      <c r="A139" s="13"/>
      <c r="B139" s="224"/>
      <c r="C139" s="225"/>
      <c r="D139" s="226" t="s">
        <v>152</v>
      </c>
      <c r="E139" s="225"/>
      <c r="F139" s="228" t="s">
        <v>243</v>
      </c>
      <c r="G139" s="225"/>
      <c r="H139" s="229">
        <v>2.1899999999999999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152</v>
      </c>
      <c r="AU139" s="235" t="s">
        <v>80</v>
      </c>
      <c r="AV139" s="13" t="s">
        <v>80</v>
      </c>
      <c r="AW139" s="13" t="s">
        <v>4</v>
      </c>
      <c r="AX139" s="13" t="s">
        <v>78</v>
      </c>
      <c r="AY139" s="235" t="s">
        <v>142</v>
      </c>
    </row>
    <row r="140" s="12" customFormat="1" ht="22.8" customHeight="1">
      <c r="A140" s="12"/>
      <c r="B140" s="190"/>
      <c r="C140" s="191"/>
      <c r="D140" s="192" t="s">
        <v>69</v>
      </c>
      <c r="E140" s="204" t="s">
        <v>169</v>
      </c>
      <c r="F140" s="204" t="s">
        <v>244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SUM(P141:P210)</f>
        <v>0</v>
      </c>
      <c r="Q140" s="198"/>
      <c r="R140" s="199">
        <f>SUM(R141:R210)</f>
        <v>129.04073400000002</v>
      </c>
      <c r="S140" s="198"/>
      <c r="T140" s="200">
        <f>SUM(T141:T210)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78</v>
      </c>
      <c r="AT140" s="202" t="s">
        <v>69</v>
      </c>
      <c r="AU140" s="202" t="s">
        <v>78</v>
      </c>
      <c r="AY140" s="201" t="s">
        <v>142</v>
      </c>
      <c r="BK140" s="203">
        <f>SUM(BK141:BK210)</f>
        <v>0</v>
      </c>
    </row>
    <row r="141" s="2" customFormat="1" ht="21.75" customHeight="1">
      <c r="A141" s="39"/>
      <c r="B141" s="40"/>
      <c r="C141" s="206" t="s">
        <v>245</v>
      </c>
      <c r="D141" s="206" t="s">
        <v>144</v>
      </c>
      <c r="E141" s="207" t="s">
        <v>246</v>
      </c>
      <c r="F141" s="208" t="s">
        <v>247</v>
      </c>
      <c r="G141" s="209" t="s">
        <v>96</v>
      </c>
      <c r="H141" s="210">
        <v>36</v>
      </c>
      <c r="I141" s="211"/>
      <c r="J141" s="212">
        <f>ROUND(I141*H141,2)</f>
        <v>0</v>
      </c>
      <c r="K141" s="208" t="s">
        <v>147</v>
      </c>
      <c r="L141" s="45"/>
      <c r="M141" s="213" t="s">
        <v>19</v>
      </c>
      <c r="N141" s="214" t="s">
        <v>41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148</v>
      </c>
      <c r="AT141" s="217" t="s">
        <v>144</v>
      </c>
      <c r="AU141" s="217" t="s">
        <v>80</v>
      </c>
      <c r="AY141" s="18" t="s">
        <v>142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78</v>
      </c>
      <c r="BK141" s="218">
        <f>ROUND(I141*H141,2)</f>
        <v>0</v>
      </c>
      <c r="BL141" s="18" t="s">
        <v>148</v>
      </c>
      <c r="BM141" s="217" t="s">
        <v>248</v>
      </c>
    </row>
    <row r="142" s="2" customFormat="1">
      <c r="A142" s="39"/>
      <c r="B142" s="40"/>
      <c r="C142" s="41"/>
      <c r="D142" s="219" t="s">
        <v>150</v>
      </c>
      <c r="E142" s="41"/>
      <c r="F142" s="220" t="s">
        <v>249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80</v>
      </c>
    </row>
    <row r="143" s="2" customFormat="1">
      <c r="A143" s="39"/>
      <c r="B143" s="40"/>
      <c r="C143" s="41"/>
      <c r="D143" s="226" t="s">
        <v>250</v>
      </c>
      <c r="E143" s="41"/>
      <c r="F143" s="257" t="s">
        <v>251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250</v>
      </c>
      <c r="AU143" s="18" t="s">
        <v>80</v>
      </c>
    </row>
    <row r="144" s="13" customFormat="1">
      <c r="A144" s="13"/>
      <c r="B144" s="224"/>
      <c r="C144" s="225"/>
      <c r="D144" s="226" t="s">
        <v>152</v>
      </c>
      <c r="E144" s="227" t="s">
        <v>19</v>
      </c>
      <c r="F144" s="228" t="s">
        <v>111</v>
      </c>
      <c r="G144" s="225"/>
      <c r="H144" s="229">
        <v>36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152</v>
      </c>
      <c r="AU144" s="235" t="s">
        <v>80</v>
      </c>
      <c r="AV144" s="13" t="s">
        <v>80</v>
      </c>
      <c r="AW144" s="13" t="s">
        <v>32</v>
      </c>
      <c r="AX144" s="13" t="s">
        <v>78</v>
      </c>
      <c r="AY144" s="235" t="s">
        <v>142</v>
      </c>
    </row>
    <row r="145" s="2" customFormat="1" ht="21.75" customHeight="1">
      <c r="A145" s="39"/>
      <c r="B145" s="40"/>
      <c r="C145" s="206" t="s">
        <v>252</v>
      </c>
      <c r="D145" s="206" t="s">
        <v>144</v>
      </c>
      <c r="E145" s="207" t="s">
        <v>253</v>
      </c>
      <c r="F145" s="208" t="s">
        <v>254</v>
      </c>
      <c r="G145" s="209" t="s">
        <v>96</v>
      </c>
      <c r="H145" s="210">
        <v>11</v>
      </c>
      <c r="I145" s="211"/>
      <c r="J145" s="212">
        <f>ROUND(I145*H145,2)</f>
        <v>0</v>
      </c>
      <c r="K145" s="208" t="s">
        <v>147</v>
      </c>
      <c r="L145" s="45"/>
      <c r="M145" s="213" t="s">
        <v>19</v>
      </c>
      <c r="N145" s="214" t="s">
        <v>41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148</v>
      </c>
      <c r="AT145" s="217" t="s">
        <v>144</v>
      </c>
      <c r="AU145" s="217" t="s">
        <v>80</v>
      </c>
      <c r="AY145" s="18" t="s">
        <v>142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78</v>
      </c>
      <c r="BK145" s="218">
        <f>ROUND(I145*H145,2)</f>
        <v>0</v>
      </c>
      <c r="BL145" s="18" t="s">
        <v>148</v>
      </c>
      <c r="BM145" s="217" t="s">
        <v>255</v>
      </c>
    </row>
    <row r="146" s="2" customFormat="1">
      <c r="A146" s="39"/>
      <c r="B146" s="40"/>
      <c r="C146" s="41"/>
      <c r="D146" s="219" t="s">
        <v>150</v>
      </c>
      <c r="E146" s="41"/>
      <c r="F146" s="220" t="s">
        <v>256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150</v>
      </c>
      <c r="AU146" s="18" t="s">
        <v>80</v>
      </c>
    </row>
    <row r="147" s="2" customFormat="1">
      <c r="A147" s="39"/>
      <c r="B147" s="40"/>
      <c r="C147" s="41"/>
      <c r="D147" s="226" t="s">
        <v>250</v>
      </c>
      <c r="E147" s="41"/>
      <c r="F147" s="257" t="s">
        <v>257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250</v>
      </c>
      <c r="AU147" s="18" t="s">
        <v>80</v>
      </c>
    </row>
    <row r="148" s="13" customFormat="1">
      <c r="A148" s="13"/>
      <c r="B148" s="224"/>
      <c r="C148" s="225"/>
      <c r="D148" s="226" t="s">
        <v>152</v>
      </c>
      <c r="E148" s="227" t="s">
        <v>19</v>
      </c>
      <c r="F148" s="228" t="s">
        <v>98</v>
      </c>
      <c r="G148" s="225"/>
      <c r="H148" s="229">
        <v>11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152</v>
      </c>
      <c r="AU148" s="235" t="s">
        <v>80</v>
      </c>
      <c r="AV148" s="13" t="s">
        <v>80</v>
      </c>
      <c r="AW148" s="13" t="s">
        <v>32</v>
      </c>
      <c r="AX148" s="13" t="s">
        <v>78</v>
      </c>
      <c r="AY148" s="235" t="s">
        <v>142</v>
      </c>
    </row>
    <row r="149" s="2" customFormat="1" ht="21.75" customHeight="1">
      <c r="A149" s="39"/>
      <c r="B149" s="40"/>
      <c r="C149" s="206" t="s">
        <v>258</v>
      </c>
      <c r="D149" s="206" t="s">
        <v>144</v>
      </c>
      <c r="E149" s="207" t="s">
        <v>259</v>
      </c>
      <c r="F149" s="208" t="s">
        <v>260</v>
      </c>
      <c r="G149" s="209" t="s">
        <v>96</v>
      </c>
      <c r="H149" s="210">
        <v>91</v>
      </c>
      <c r="I149" s="211"/>
      <c r="J149" s="212">
        <f>ROUND(I149*H149,2)</f>
        <v>0</v>
      </c>
      <c r="K149" s="208" t="s">
        <v>147</v>
      </c>
      <c r="L149" s="45"/>
      <c r="M149" s="213" t="s">
        <v>19</v>
      </c>
      <c r="N149" s="214" t="s">
        <v>41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148</v>
      </c>
      <c r="AT149" s="217" t="s">
        <v>144</v>
      </c>
      <c r="AU149" s="217" t="s">
        <v>80</v>
      </c>
      <c r="AY149" s="18" t="s">
        <v>142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78</v>
      </c>
      <c r="BK149" s="218">
        <f>ROUND(I149*H149,2)</f>
        <v>0</v>
      </c>
      <c r="BL149" s="18" t="s">
        <v>148</v>
      </c>
      <c r="BM149" s="217" t="s">
        <v>261</v>
      </c>
    </row>
    <row r="150" s="2" customFormat="1">
      <c r="A150" s="39"/>
      <c r="B150" s="40"/>
      <c r="C150" s="41"/>
      <c r="D150" s="219" t="s">
        <v>150</v>
      </c>
      <c r="E150" s="41"/>
      <c r="F150" s="220" t="s">
        <v>262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80</v>
      </c>
    </row>
    <row r="151" s="13" customFormat="1">
      <c r="A151" s="13"/>
      <c r="B151" s="224"/>
      <c r="C151" s="225"/>
      <c r="D151" s="226" t="s">
        <v>152</v>
      </c>
      <c r="E151" s="227" t="s">
        <v>19</v>
      </c>
      <c r="F151" s="228" t="s">
        <v>263</v>
      </c>
      <c r="G151" s="225"/>
      <c r="H151" s="229">
        <v>91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152</v>
      </c>
      <c r="AU151" s="235" t="s">
        <v>80</v>
      </c>
      <c r="AV151" s="13" t="s">
        <v>80</v>
      </c>
      <c r="AW151" s="13" t="s">
        <v>32</v>
      </c>
      <c r="AX151" s="13" t="s">
        <v>78</v>
      </c>
      <c r="AY151" s="235" t="s">
        <v>142</v>
      </c>
    </row>
    <row r="152" s="2" customFormat="1" ht="24.15" customHeight="1">
      <c r="A152" s="39"/>
      <c r="B152" s="40"/>
      <c r="C152" s="206" t="s">
        <v>7</v>
      </c>
      <c r="D152" s="206" t="s">
        <v>144</v>
      </c>
      <c r="E152" s="207" t="s">
        <v>264</v>
      </c>
      <c r="F152" s="208" t="s">
        <v>265</v>
      </c>
      <c r="G152" s="209" t="s">
        <v>96</v>
      </c>
      <c r="H152" s="210">
        <v>36</v>
      </c>
      <c r="I152" s="211"/>
      <c r="J152" s="212">
        <f>ROUND(I152*H152,2)</f>
        <v>0</v>
      </c>
      <c r="K152" s="208" t="s">
        <v>147</v>
      </c>
      <c r="L152" s="45"/>
      <c r="M152" s="213" t="s">
        <v>19</v>
      </c>
      <c r="N152" s="214" t="s">
        <v>41</v>
      </c>
      <c r="O152" s="85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148</v>
      </c>
      <c r="AT152" s="217" t="s">
        <v>144</v>
      </c>
      <c r="AU152" s="217" t="s">
        <v>80</v>
      </c>
      <c r="AY152" s="18" t="s">
        <v>142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78</v>
      </c>
      <c r="BK152" s="218">
        <f>ROUND(I152*H152,2)</f>
        <v>0</v>
      </c>
      <c r="BL152" s="18" t="s">
        <v>148</v>
      </c>
      <c r="BM152" s="217" t="s">
        <v>266</v>
      </c>
    </row>
    <row r="153" s="2" customFormat="1">
      <c r="A153" s="39"/>
      <c r="B153" s="40"/>
      <c r="C153" s="41"/>
      <c r="D153" s="219" t="s">
        <v>150</v>
      </c>
      <c r="E153" s="41"/>
      <c r="F153" s="220" t="s">
        <v>267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80</v>
      </c>
    </row>
    <row r="154" s="2" customFormat="1">
      <c r="A154" s="39"/>
      <c r="B154" s="40"/>
      <c r="C154" s="41"/>
      <c r="D154" s="226" t="s">
        <v>250</v>
      </c>
      <c r="E154" s="41"/>
      <c r="F154" s="257" t="s">
        <v>268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250</v>
      </c>
      <c r="AU154" s="18" t="s">
        <v>80</v>
      </c>
    </row>
    <row r="155" s="13" customFormat="1">
      <c r="A155" s="13"/>
      <c r="B155" s="224"/>
      <c r="C155" s="225"/>
      <c r="D155" s="226" t="s">
        <v>152</v>
      </c>
      <c r="E155" s="227" t="s">
        <v>19</v>
      </c>
      <c r="F155" s="228" t="s">
        <v>111</v>
      </c>
      <c r="G155" s="225"/>
      <c r="H155" s="229">
        <v>36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152</v>
      </c>
      <c r="AU155" s="235" t="s">
        <v>80</v>
      </c>
      <c r="AV155" s="13" t="s">
        <v>80</v>
      </c>
      <c r="AW155" s="13" t="s">
        <v>32</v>
      </c>
      <c r="AX155" s="13" t="s">
        <v>78</v>
      </c>
      <c r="AY155" s="235" t="s">
        <v>142</v>
      </c>
    </row>
    <row r="156" s="2" customFormat="1" ht="37.8" customHeight="1">
      <c r="A156" s="39"/>
      <c r="B156" s="40"/>
      <c r="C156" s="206" t="s">
        <v>269</v>
      </c>
      <c r="D156" s="206" t="s">
        <v>144</v>
      </c>
      <c r="E156" s="207" t="s">
        <v>270</v>
      </c>
      <c r="F156" s="208" t="s">
        <v>271</v>
      </c>
      <c r="G156" s="209" t="s">
        <v>96</v>
      </c>
      <c r="H156" s="210">
        <v>221.80000000000001</v>
      </c>
      <c r="I156" s="211"/>
      <c r="J156" s="212">
        <f>ROUND(I156*H156,2)</f>
        <v>0</v>
      </c>
      <c r="K156" s="208" t="s">
        <v>147</v>
      </c>
      <c r="L156" s="45"/>
      <c r="M156" s="213" t="s">
        <v>19</v>
      </c>
      <c r="N156" s="214" t="s">
        <v>41</v>
      </c>
      <c r="O156" s="85"/>
      <c r="P156" s="215">
        <f>O156*H156</f>
        <v>0</v>
      </c>
      <c r="Q156" s="215">
        <v>0.098479999999999998</v>
      </c>
      <c r="R156" s="215">
        <f>Q156*H156</f>
        <v>21.842864000000002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148</v>
      </c>
      <c r="AT156" s="217" t="s">
        <v>144</v>
      </c>
      <c r="AU156" s="217" t="s">
        <v>80</v>
      </c>
      <c r="AY156" s="18" t="s">
        <v>142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78</v>
      </c>
      <c r="BK156" s="218">
        <f>ROUND(I156*H156,2)</f>
        <v>0</v>
      </c>
      <c r="BL156" s="18" t="s">
        <v>148</v>
      </c>
      <c r="BM156" s="217" t="s">
        <v>272</v>
      </c>
    </row>
    <row r="157" s="2" customFormat="1">
      <c r="A157" s="39"/>
      <c r="B157" s="40"/>
      <c r="C157" s="41"/>
      <c r="D157" s="219" t="s">
        <v>150</v>
      </c>
      <c r="E157" s="41"/>
      <c r="F157" s="220" t="s">
        <v>273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80</v>
      </c>
    </row>
    <row r="158" s="15" customFormat="1">
      <c r="A158" s="15"/>
      <c r="B158" s="258"/>
      <c r="C158" s="259"/>
      <c r="D158" s="226" t="s">
        <v>152</v>
      </c>
      <c r="E158" s="260" t="s">
        <v>19</v>
      </c>
      <c r="F158" s="261" t="s">
        <v>274</v>
      </c>
      <c r="G158" s="259"/>
      <c r="H158" s="260" t="s">
        <v>19</v>
      </c>
      <c r="I158" s="262"/>
      <c r="J158" s="259"/>
      <c r="K158" s="259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152</v>
      </c>
      <c r="AU158" s="267" t="s">
        <v>80</v>
      </c>
      <c r="AV158" s="15" t="s">
        <v>78</v>
      </c>
      <c r="AW158" s="15" t="s">
        <v>32</v>
      </c>
      <c r="AX158" s="15" t="s">
        <v>70</v>
      </c>
      <c r="AY158" s="267" t="s">
        <v>142</v>
      </c>
    </row>
    <row r="159" s="13" customFormat="1">
      <c r="A159" s="13"/>
      <c r="B159" s="224"/>
      <c r="C159" s="225"/>
      <c r="D159" s="226" t="s">
        <v>152</v>
      </c>
      <c r="E159" s="227" t="s">
        <v>19</v>
      </c>
      <c r="F159" s="228" t="s">
        <v>275</v>
      </c>
      <c r="G159" s="225"/>
      <c r="H159" s="229">
        <v>221.80000000000001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152</v>
      </c>
      <c r="AU159" s="235" t="s">
        <v>80</v>
      </c>
      <c r="AV159" s="13" t="s">
        <v>80</v>
      </c>
      <c r="AW159" s="13" t="s">
        <v>32</v>
      </c>
      <c r="AX159" s="13" t="s">
        <v>78</v>
      </c>
      <c r="AY159" s="235" t="s">
        <v>142</v>
      </c>
    </row>
    <row r="160" s="2" customFormat="1" ht="37.8" customHeight="1">
      <c r="A160" s="39"/>
      <c r="B160" s="40"/>
      <c r="C160" s="206" t="s">
        <v>276</v>
      </c>
      <c r="D160" s="206" t="s">
        <v>144</v>
      </c>
      <c r="E160" s="207" t="s">
        <v>277</v>
      </c>
      <c r="F160" s="208" t="s">
        <v>278</v>
      </c>
      <c r="G160" s="209" t="s">
        <v>96</v>
      </c>
      <c r="H160" s="210">
        <v>427</v>
      </c>
      <c r="I160" s="211"/>
      <c r="J160" s="212">
        <f>ROUND(I160*H160,2)</f>
        <v>0</v>
      </c>
      <c r="K160" s="208" t="s">
        <v>147</v>
      </c>
      <c r="L160" s="45"/>
      <c r="M160" s="213" t="s">
        <v>19</v>
      </c>
      <c r="N160" s="214" t="s">
        <v>41</v>
      </c>
      <c r="O160" s="85"/>
      <c r="P160" s="215">
        <f>O160*H160</f>
        <v>0</v>
      </c>
      <c r="Q160" s="215">
        <v>0.17726</v>
      </c>
      <c r="R160" s="215">
        <f>Q160*H160</f>
        <v>75.690020000000004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148</v>
      </c>
      <c r="AT160" s="217" t="s">
        <v>144</v>
      </c>
      <c r="AU160" s="217" t="s">
        <v>80</v>
      </c>
      <c r="AY160" s="18" t="s">
        <v>142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78</v>
      </c>
      <c r="BK160" s="218">
        <f>ROUND(I160*H160,2)</f>
        <v>0</v>
      </c>
      <c r="BL160" s="18" t="s">
        <v>148</v>
      </c>
      <c r="BM160" s="217" t="s">
        <v>279</v>
      </c>
    </row>
    <row r="161" s="2" customFormat="1">
      <c r="A161" s="39"/>
      <c r="B161" s="40"/>
      <c r="C161" s="41"/>
      <c r="D161" s="219" t="s">
        <v>150</v>
      </c>
      <c r="E161" s="41"/>
      <c r="F161" s="220" t="s">
        <v>280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80</v>
      </c>
    </row>
    <row r="162" s="13" customFormat="1">
      <c r="A162" s="13"/>
      <c r="B162" s="224"/>
      <c r="C162" s="225"/>
      <c r="D162" s="226" t="s">
        <v>152</v>
      </c>
      <c r="E162" s="227" t="s">
        <v>19</v>
      </c>
      <c r="F162" s="228" t="s">
        <v>281</v>
      </c>
      <c r="G162" s="225"/>
      <c r="H162" s="229">
        <v>427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152</v>
      </c>
      <c r="AU162" s="235" t="s">
        <v>80</v>
      </c>
      <c r="AV162" s="13" t="s">
        <v>80</v>
      </c>
      <c r="AW162" s="13" t="s">
        <v>32</v>
      </c>
      <c r="AX162" s="13" t="s">
        <v>78</v>
      </c>
      <c r="AY162" s="235" t="s">
        <v>142</v>
      </c>
    </row>
    <row r="163" s="2" customFormat="1" ht="24.15" customHeight="1">
      <c r="A163" s="39"/>
      <c r="B163" s="40"/>
      <c r="C163" s="206" t="s">
        <v>282</v>
      </c>
      <c r="D163" s="206" t="s">
        <v>144</v>
      </c>
      <c r="E163" s="207" t="s">
        <v>283</v>
      </c>
      <c r="F163" s="208" t="s">
        <v>284</v>
      </c>
      <c r="G163" s="209" t="s">
        <v>96</v>
      </c>
      <c r="H163" s="210">
        <v>40</v>
      </c>
      <c r="I163" s="211"/>
      <c r="J163" s="212">
        <f>ROUND(I163*H163,2)</f>
        <v>0</v>
      </c>
      <c r="K163" s="208" t="s">
        <v>147</v>
      </c>
      <c r="L163" s="45"/>
      <c r="M163" s="213" t="s">
        <v>19</v>
      </c>
      <c r="N163" s="214" t="s">
        <v>41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148</v>
      </c>
      <c r="AT163" s="217" t="s">
        <v>144</v>
      </c>
      <c r="AU163" s="217" t="s">
        <v>80</v>
      </c>
      <c r="AY163" s="18" t="s">
        <v>142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78</v>
      </c>
      <c r="BK163" s="218">
        <f>ROUND(I163*H163,2)</f>
        <v>0</v>
      </c>
      <c r="BL163" s="18" t="s">
        <v>148</v>
      </c>
      <c r="BM163" s="217" t="s">
        <v>285</v>
      </c>
    </row>
    <row r="164" s="2" customFormat="1">
      <c r="A164" s="39"/>
      <c r="B164" s="40"/>
      <c r="C164" s="41"/>
      <c r="D164" s="219" t="s">
        <v>150</v>
      </c>
      <c r="E164" s="41"/>
      <c r="F164" s="220" t="s">
        <v>286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150</v>
      </c>
      <c r="AU164" s="18" t="s">
        <v>80</v>
      </c>
    </row>
    <row r="165" s="13" customFormat="1">
      <c r="A165" s="13"/>
      <c r="B165" s="224"/>
      <c r="C165" s="225"/>
      <c r="D165" s="226" t="s">
        <v>152</v>
      </c>
      <c r="E165" s="227" t="s">
        <v>19</v>
      </c>
      <c r="F165" s="228" t="s">
        <v>287</v>
      </c>
      <c r="G165" s="225"/>
      <c r="H165" s="229">
        <v>40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152</v>
      </c>
      <c r="AU165" s="235" t="s">
        <v>80</v>
      </c>
      <c r="AV165" s="13" t="s">
        <v>80</v>
      </c>
      <c r="AW165" s="13" t="s">
        <v>32</v>
      </c>
      <c r="AX165" s="13" t="s">
        <v>78</v>
      </c>
      <c r="AY165" s="235" t="s">
        <v>142</v>
      </c>
    </row>
    <row r="166" s="2" customFormat="1" ht="24.15" customHeight="1">
      <c r="A166" s="39"/>
      <c r="B166" s="40"/>
      <c r="C166" s="206" t="s">
        <v>288</v>
      </c>
      <c r="D166" s="206" t="s">
        <v>144</v>
      </c>
      <c r="E166" s="207" t="s">
        <v>289</v>
      </c>
      <c r="F166" s="208" t="s">
        <v>290</v>
      </c>
      <c r="G166" s="209" t="s">
        <v>96</v>
      </c>
      <c r="H166" s="210">
        <v>36</v>
      </c>
      <c r="I166" s="211"/>
      <c r="J166" s="212">
        <f>ROUND(I166*H166,2)</f>
        <v>0</v>
      </c>
      <c r="K166" s="208" t="s">
        <v>147</v>
      </c>
      <c r="L166" s="45"/>
      <c r="M166" s="213" t="s">
        <v>19</v>
      </c>
      <c r="N166" s="214" t="s">
        <v>41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148</v>
      </c>
      <c r="AT166" s="217" t="s">
        <v>144</v>
      </c>
      <c r="AU166" s="217" t="s">
        <v>80</v>
      </c>
      <c r="AY166" s="18" t="s">
        <v>142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78</v>
      </c>
      <c r="BK166" s="218">
        <f>ROUND(I166*H166,2)</f>
        <v>0</v>
      </c>
      <c r="BL166" s="18" t="s">
        <v>148</v>
      </c>
      <c r="BM166" s="217" t="s">
        <v>291</v>
      </c>
    </row>
    <row r="167" s="2" customFormat="1">
      <c r="A167" s="39"/>
      <c r="B167" s="40"/>
      <c r="C167" s="41"/>
      <c r="D167" s="219" t="s">
        <v>150</v>
      </c>
      <c r="E167" s="41"/>
      <c r="F167" s="220" t="s">
        <v>292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80</v>
      </c>
    </row>
    <row r="168" s="2" customFormat="1">
      <c r="A168" s="39"/>
      <c r="B168" s="40"/>
      <c r="C168" s="41"/>
      <c r="D168" s="226" t="s">
        <v>250</v>
      </c>
      <c r="E168" s="41"/>
      <c r="F168" s="257" t="s">
        <v>293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250</v>
      </c>
      <c r="AU168" s="18" t="s">
        <v>80</v>
      </c>
    </row>
    <row r="169" s="13" customFormat="1">
      <c r="A169" s="13"/>
      <c r="B169" s="224"/>
      <c r="C169" s="225"/>
      <c r="D169" s="226" t="s">
        <v>152</v>
      </c>
      <c r="E169" s="227" t="s">
        <v>19</v>
      </c>
      <c r="F169" s="228" t="s">
        <v>111</v>
      </c>
      <c r="G169" s="225"/>
      <c r="H169" s="229">
        <v>36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152</v>
      </c>
      <c r="AU169" s="235" t="s">
        <v>80</v>
      </c>
      <c r="AV169" s="13" t="s">
        <v>80</v>
      </c>
      <c r="AW169" s="13" t="s">
        <v>32</v>
      </c>
      <c r="AX169" s="13" t="s">
        <v>78</v>
      </c>
      <c r="AY169" s="235" t="s">
        <v>142</v>
      </c>
    </row>
    <row r="170" s="2" customFormat="1" ht="24.15" customHeight="1">
      <c r="A170" s="39"/>
      <c r="B170" s="40"/>
      <c r="C170" s="206" t="s">
        <v>294</v>
      </c>
      <c r="D170" s="206" t="s">
        <v>144</v>
      </c>
      <c r="E170" s="207" t="s">
        <v>295</v>
      </c>
      <c r="F170" s="208" t="s">
        <v>296</v>
      </c>
      <c r="G170" s="209" t="s">
        <v>96</v>
      </c>
      <c r="H170" s="210">
        <v>2218</v>
      </c>
      <c r="I170" s="211"/>
      <c r="J170" s="212">
        <f>ROUND(I170*H170,2)</f>
        <v>0</v>
      </c>
      <c r="K170" s="208" t="s">
        <v>147</v>
      </c>
      <c r="L170" s="45"/>
      <c r="M170" s="213" t="s">
        <v>19</v>
      </c>
      <c r="N170" s="214" t="s">
        <v>41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148</v>
      </c>
      <c r="AT170" s="217" t="s">
        <v>144</v>
      </c>
      <c r="AU170" s="217" t="s">
        <v>80</v>
      </c>
      <c r="AY170" s="18" t="s">
        <v>142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78</v>
      </c>
      <c r="BK170" s="218">
        <f>ROUND(I170*H170,2)</f>
        <v>0</v>
      </c>
      <c r="BL170" s="18" t="s">
        <v>148</v>
      </c>
      <c r="BM170" s="217" t="s">
        <v>297</v>
      </c>
    </row>
    <row r="171" s="2" customFormat="1">
      <c r="A171" s="39"/>
      <c r="B171" s="40"/>
      <c r="C171" s="41"/>
      <c r="D171" s="219" t="s">
        <v>150</v>
      </c>
      <c r="E171" s="41"/>
      <c r="F171" s="220" t="s">
        <v>298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80</v>
      </c>
    </row>
    <row r="172" s="13" customFormat="1">
      <c r="A172" s="13"/>
      <c r="B172" s="224"/>
      <c r="C172" s="225"/>
      <c r="D172" s="226" t="s">
        <v>152</v>
      </c>
      <c r="E172" s="227" t="s">
        <v>102</v>
      </c>
      <c r="F172" s="228" t="s">
        <v>299</v>
      </c>
      <c r="G172" s="225"/>
      <c r="H172" s="229">
        <v>2133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152</v>
      </c>
      <c r="AU172" s="235" t="s">
        <v>80</v>
      </c>
      <c r="AV172" s="13" t="s">
        <v>80</v>
      </c>
      <c r="AW172" s="13" t="s">
        <v>32</v>
      </c>
      <c r="AX172" s="13" t="s">
        <v>70</v>
      </c>
      <c r="AY172" s="235" t="s">
        <v>142</v>
      </c>
    </row>
    <row r="173" s="13" customFormat="1">
      <c r="A173" s="13"/>
      <c r="B173" s="224"/>
      <c r="C173" s="225"/>
      <c r="D173" s="226" t="s">
        <v>152</v>
      </c>
      <c r="E173" s="227" t="s">
        <v>94</v>
      </c>
      <c r="F173" s="228" t="s">
        <v>300</v>
      </c>
      <c r="G173" s="225"/>
      <c r="H173" s="229">
        <v>85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152</v>
      </c>
      <c r="AU173" s="235" t="s">
        <v>80</v>
      </c>
      <c r="AV173" s="13" t="s">
        <v>80</v>
      </c>
      <c r="AW173" s="13" t="s">
        <v>32</v>
      </c>
      <c r="AX173" s="13" t="s">
        <v>70</v>
      </c>
      <c r="AY173" s="235" t="s">
        <v>142</v>
      </c>
    </row>
    <row r="174" s="14" customFormat="1">
      <c r="A174" s="14"/>
      <c r="B174" s="236"/>
      <c r="C174" s="237"/>
      <c r="D174" s="226" t="s">
        <v>152</v>
      </c>
      <c r="E174" s="238" t="s">
        <v>19</v>
      </c>
      <c r="F174" s="239" t="s">
        <v>168</v>
      </c>
      <c r="G174" s="237"/>
      <c r="H174" s="240">
        <v>2218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152</v>
      </c>
      <c r="AU174" s="246" t="s">
        <v>80</v>
      </c>
      <c r="AV174" s="14" t="s">
        <v>148</v>
      </c>
      <c r="AW174" s="14" t="s">
        <v>32</v>
      </c>
      <c r="AX174" s="14" t="s">
        <v>78</v>
      </c>
      <c r="AY174" s="246" t="s">
        <v>142</v>
      </c>
    </row>
    <row r="175" s="2" customFormat="1" ht="37.8" customHeight="1">
      <c r="A175" s="39"/>
      <c r="B175" s="40"/>
      <c r="C175" s="206" t="s">
        <v>301</v>
      </c>
      <c r="D175" s="206" t="s">
        <v>144</v>
      </c>
      <c r="E175" s="207" t="s">
        <v>302</v>
      </c>
      <c r="F175" s="208" t="s">
        <v>303</v>
      </c>
      <c r="G175" s="209" t="s">
        <v>96</v>
      </c>
      <c r="H175" s="210">
        <v>2218</v>
      </c>
      <c r="I175" s="211"/>
      <c r="J175" s="212">
        <f>ROUND(I175*H175,2)</f>
        <v>0</v>
      </c>
      <c r="K175" s="208" t="s">
        <v>147</v>
      </c>
      <c r="L175" s="45"/>
      <c r="M175" s="213" t="s">
        <v>19</v>
      </c>
      <c r="N175" s="214" t="s">
        <v>41</v>
      </c>
      <c r="O175" s="85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148</v>
      </c>
      <c r="AT175" s="217" t="s">
        <v>144</v>
      </c>
      <c r="AU175" s="217" t="s">
        <v>80</v>
      </c>
      <c r="AY175" s="18" t="s">
        <v>142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78</v>
      </c>
      <c r="BK175" s="218">
        <f>ROUND(I175*H175,2)</f>
        <v>0</v>
      </c>
      <c r="BL175" s="18" t="s">
        <v>148</v>
      </c>
      <c r="BM175" s="217" t="s">
        <v>304</v>
      </c>
    </row>
    <row r="176" s="2" customFormat="1">
      <c r="A176" s="39"/>
      <c r="B176" s="40"/>
      <c r="C176" s="41"/>
      <c r="D176" s="219" t="s">
        <v>150</v>
      </c>
      <c r="E176" s="41"/>
      <c r="F176" s="220" t="s">
        <v>305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150</v>
      </c>
      <c r="AU176" s="18" t="s">
        <v>80</v>
      </c>
    </row>
    <row r="177" s="2" customFormat="1">
      <c r="A177" s="39"/>
      <c r="B177" s="40"/>
      <c r="C177" s="41"/>
      <c r="D177" s="226" t="s">
        <v>250</v>
      </c>
      <c r="E177" s="41"/>
      <c r="F177" s="257" t="s">
        <v>306</v>
      </c>
      <c r="G177" s="41"/>
      <c r="H177" s="41"/>
      <c r="I177" s="221"/>
      <c r="J177" s="41"/>
      <c r="K177" s="41"/>
      <c r="L177" s="45"/>
      <c r="M177" s="222"/>
      <c r="N177" s="22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250</v>
      </c>
      <c r="AU177" s="18" t="s">
        <v>80</v>
      </c>
    </row>
    <row r="178" s="13" customFormat="1">
      <c r="A178" s="13"/>
      <c r="B178" s="224"/>
      <c r="C178" s="225"/>
      <c r="D178" s="226" t="s">
        <v>152</v>
      </c>
      <c r="E178" s="227" t="s">
        <v>19</v>
      </c>
      <c r="F178" s="228" t="s">
        <v>307</v>
      </c>
      <c r="G178" s="225"/>
      <c r="H178" s="229">
        <v>2218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152</v>
      </c>
      <c r="AU178" s="235" t="s">
        <v>80</v>
      </c>
      <c r="AV178" s="13" t="s">
        <v>80</v>
      </c>
      <c r="AW178" s="13" t="s">
        <v>32</v>
      </c>
      <c r="AX178" s="13" t="s">
        <v>78</v>
      </c>
      <c r="AY178" s="235" t="s">
        <v>142</v>
      </c>
    </row>
    <row r="179" s="2" customFormat="1" ht="16.5" customHeight="1">
      <c r="A179" s="39"/>
      <c r="B179" s="40"/>
      <c r="C179" s="247" t="s">
        <v>308</v>
      </c>
      <c r="D179" s="247" t="s">
        <v>207</v>
      </c>
      <c r="E179" s="248" t="s">
        <v>309</v>
      </c>
      <c r="F179" s="249" t="s">
        <v>310</v>
      </c>
      <c r="G179" s="250" t="s">
        <v>210</v>
      </c>
      <c r="H179" s="251">
        <v>19.329999999999998</v>
      </c>
      <c r="I179" s="252"/>
      <c r="J179" s="253">
        <f>ROUND(I179*H179,2)</f>
        <v>0</v>
      </c>
      <c r="K179" s="249" t="s">
        <v>147</v>
      </c>
      <c r="L179" s="254"/>
      <c r="M179" s="255" t="s">
        <v>19</v>
      </c>
      <c r="N179" s="256" t="s">
        <v>41</v>
      </c>
      <c r="O179" s="85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190</v>
      </c>
      <c r="AT179" s="217" t="s">
        <v>207</v>
      </c>
      <c r="AU179" s="217" t="s">
        <v>80</v>
      </c>
      <c r="AY179" s="18" t="s">
        <v>142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78</v>
      </c>
      <c r="BK179" s="218">
        <f>ROUND(I179*H179,2)</f>
        <v>0</v>
      </c>
      <c r="BL179" s="18" t="s">
        <v>148</v>
      </c>
      <c r="BM179" s="217" t="s">
        <v>311</v>
      </c>
    </row>
    <row r="180" s="13" customFormat="1">
      <c r="A180" s="13"/>
      <c r="B180" s="224"/>
      <c r="C180" s="225"/>
      <c r="D180" s="226" t="s">
        <v>152</v>
      </c>
      <c r="E180" s="227" t="s">
        <v>19</v>
      </c>
      <c r="F180" s="228" t="s">
        <v>312</v>
      </c>
      <c r="G180" s="225"/>
      <c r="H180" s="229">
        <v>19.329999999999998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152</v>
      </c>
      <c r="AU180" s="235" t="s">
        <v>80</v>
      </c>
      <c r="AV180" s="13" t="s">
        <v>80</v>
      </c>
      <c r="AW180" s="13" t="s">
        <v>32</v>
      </c>
      <c r="AX180" s="13" t="s">
        <v>78</v>
      </c>
      <c r="AY180" s="235" t="s">
        <v>142</v>
      </c>
    </row>
    <row r="181" s="2" customFormat="1" ht="16.5" customHeight="1">
      <c r="A181" s="39"/>
      <c r="B181" s="40"/>
      <c r="C181" s="247" t="s">
        <v>313</v>
      </c>
      <c r="D181" s="247" t="s">
        <v>207</v>
      </c>
      <c r="E181" s="248" t="s">
        <v>314</v>
      </c>
      <c r="F181" s="249" t="s">
        <v>315</v>
      </c>
      <c r="G181" s="250" t="s">
        <v>210</v>
      </c>
      <c r="H181" s="251">
        <v>30.908000000000001</v>
      </c>
      <c r="I181" s="252"/>
      <c r="J181" s="253">
        <f>ROUND(I181*H181,2)</f>
        <v>0</v>
      </c>
      <c r="K181" s="249" t="s">
        <v>147</v>
      </c>
      <c r="L181" s="254"/>
      <c r="M181" s="255" t="s">
        <v>19</v>
      </c>
      <c r="N181" s="256" t="s">
        <v>41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190</v>
      </c>
      <c r="AT181" s="217" t="s">
        <v>207</v>
      </c>
      <c r="AU181" s="217" t="s">
        <v>80</v>
      </c>
      <c r="AY181" s="18" t="s">
        <v>142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78</v>
      </c>
      <c r="BK181" s="218">
        <f>ROUND(I181*H181,2)</f>
        <v>0</v>
      </c>
      <c r="BL181" s="18" t="s">
        <v>148</v>
      </c>
      <c r="BM181" s="217" t="s">
        <v>316</v>
      </c>
    </row>
    <row r="182" s="13" customFormat="1">
      <c r="A182" s="13"/>
      <c r="B182" s="224"/>
      <c r="C182" s="225"/>
      <c r="D182" s="226" t="s">
        <v>152</v>
      </c>
      <c r="E182" s="227" t="s">
        <v>19</v>
      </c>
      <c r="F182" s="228" t="s">
        <v>317</v>
      </c>
      <c r="G182" s="225"/>
      <c r="H182" s="229">
        <v>30.908000000000001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152</v>
      </c>
      <c r="AU182" s="235" t="s">
        <v>80</v>
      </c>
      <c r="AV182" s="13" t="s">
        <v>80</v>
      </c>
      <c r="AW182" s="13" t="s">
        <v>32</v>
      </c>
      <c r="AX182" s="13" t="s">
        <v>78</v>
      </c>
      <c r="AY182" s="235" t="s">
        <v>142</v>
      </c>
    </row>
    <row r="183" s="2" customFormat="1" ht="16.5" customHeight="1">
      <c r="A183" s="39"/>
      <c r="B183" s="40"/>
      <c r="C183" s="247" t="s">
        <v>318</v>
      </c>
      <c r="D183" s="247" t="s">
        <v>207</v>
      </c>
      <c r="E183" s="248" t="s">
        <v>319</v>
      </c>
      <c r="F183" s="249" t="s">
        <v>320</v>
      </c>
      <c r="G183" s="250" t="s">
        <v>210</v>
      </c>
      <c r="H183" s="251">
        <v>114.782</v>
      </c>
      <c r="I183" s="252"/>
      <c r="J183" s="253">
        <f>ROUND(I183*H183,2)</f>
        <v>0</v>
      </c>
      <c r="K183" s="249" t="s">
        <v>147</v>
      </c>
      <c r="L183" s="254"/>
      <c r="M183" s="255" t="s">
        <v>19</v>
      </c>
      <c r="N183" s="256" t="s">
        <v>41</v>
      </c>
      <c r="O183" s="85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190</v>
      </c>
      <c r="AT183" s="217" t="s">
        <v>207</v>
      </c>
      <c r="AU183" s="217" t="s">
        <v>80</v>
      </c>
      <c r="AY183" s="18" t="s">
        <v>142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78</v>
      </c>
      <c r="BK183" s="218">
        <f>ROUND(I183*H183,2)</f>
        <v>0</v>
      </c>
      <c r="BL183" s="18" t="s">
        <v>148</v>
      </c>
      <c r="BM183" s="217" t="s">
        <v>321</v>
      </c>
    </row>
    <row r="184" s="13" customFormat="1">
      <c r="A184" s="13"/>
      <c r="B184" s="224"/>
      <c r="C184" s="225"/>
      <c r="D184" s="226" t="s">
        <v>152</v>
      </c>
      <c r="E184" s="227" t="s">
        <v>19</v>
      </c>
      <c r="F184" s="228" t="s">
        <v>322</v>
      </c>
      <c r="G184" s="225"/>
      <c r="H184" s="229">
        <v>114.782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152</v>
      </c>
      <c r="AU184" s="235" t="s">
        <v>80</v>
      </c>
      <c r="AV184" s="13" t="s">
        <v>80</v>
      </c>
      <c r="AW184" s="13" t="s">
        <v>32</v>
      </c>
      <c r="AX184" s="13" t="s">
        <v>78</v>
      </c>
      <c r="AY184" s="235" t="s">
        <v>142</v>
      </c>
    </row>
    <row r="185" s="2" customFormat="1" ht="24.15" customHeight="1">
      <c r="A185" s="39"/>
      <c r="B185" s="40"/>
      <c r="C185" s="206" t="s">
        <v>323</v>
      </c>
      <c r="D185" s="206" t="s">
        <v>144</v>
      </c>
      <c r="E185" s="207" t="s">
        <v>324</v>
      </c>
      <c r="F185" s="208" t="s">
        <v>325</v>
      </c>
      <c r="G185" s="209" t="s">
        <v>96</v>
      </c>
      <c r="H185" s="210">
        <v>91</v>
      </c>
      <c r="I185" s="211"/>
      <c r="J185" s="212">
        <f>ROUND(I185*H185,2)</f>
        <v>0</v>
      </c>
      <c r="K185" s="208" t="s">
        <v>147</v>
      </c>
      <c r="L185" s="45"/>
      <c r="M185" s="213" t="s">
        <v>19</v>
      </c>
      <c r="N185" s="214" t="s">
        <v>41</v>
      </c>
      <c r="O185" s="85"/>
      <c r="P185" s="215">
        <f>O185*H185</f>
        <v>0</v>
      </c>
      <c r="Q185" s="215">
        <v>0.32400000000000001</v>
      </c>
      <c r="R185" s="215">
        <f>Q185*H185</f>
        <v>29.484000000000002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148</v>
      </c>
      <c r="AT185" s="217" t="s">
        <v>144</v>
      </c>
      <c r="AU185" s="217" t="s">
        <v>80</v>
      </c>
      <c r="AY185" s="18" t="s">
        <v>142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78</v>
      </c>
      <c r="BK185" s="218">
        <f>ROUND(I185*H185,2)</f>
        <v>0</v>
      </c>
      <c r="BL185" s="18" t="s">
        <v>148</v>
      </c>
      <c r="BM185" s="217" t="s">
        <v>326</v>
      </c>
    </row>
    <row r="186" s="2" customFormat="1">
      <c r="A186" s="39"/>
      <c r="B186" s="40"/>
      <c r="C186" s="41"/>
      <c r="D186" s="219" t="s">
        <v>150</v>
      </c>
      <c r="E186" s="41"/>
      <c r="F186" s="220" t="s">
        <v>327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80</v>
      </c>
    </row>
    <row r="187" s="13" customFormat="1">
      <c r="A187" s="13"/>
      <c r="B187" s="224"/>
      <c r="C187" s="225"/>
      <c r="D187" s="226" t="s">
        <v>152</v>
      </c>
      <c r="E187" s="227" t="s">
        <v>328</v>
      </c>
      <c r="F187" s="228" t="s">
        <v>329</v>
      </c>
      <c r="G187" s="225"/>
      <c r="H187" s="229">
        <v>91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152</v>
      </c>
      <c r="AU187" s="235" t="s">
        <v>80</v>
      </c>
      <c r="AV187" s="13" t="s">
        <v>80</v>
      </c>
      <c r="AW187" s="13" t="s">
        <v>32</v>
      </c>
      <c r="AX187" s="13" t="s">
        <v>78</v>
      </c>
      <c r="AY187" s="235" t="s">
        <v>142</v>
      </c>
    </row>
    <row r="188" s="2" customFormat="1" ht="16.5" customHeight="1">
      <c r="A188" s="39"/>
      <c r="B188" s="40"/>
      <c r="C188" s="206" t="s">
        <v>330</v>
      </c>
      <c r="D188" s="206" t="s">
        <v>144</v>
      </c>
      <c r="E188" s="207" t="s">
        <v>331</v>
      </c>
      <c r="F188" s="208" t="s">
        <v>332</v>
      </c>
      <c r="G188" s="209" t="s">
        <v>96</v>
      </c>
      <c r="H188" s="210">
        <v>36</v>
      </c>
      <c r="I188" s="211"/>
      <c r="J188" s="212">
        <f>ROUND(I188*H188,2)</f>
        <v>0</v>
      </c>
      <c r="K188" s="208" t="s">
        <v>147</v>
      </c>
      <c r="L188" s="45"/>
      <c r="M188" s="213" t="s">
        <v>19</v>
      </c>
      <c r="N188" s="214" t="s">
        <v>41</v>
      </c>
      <c r="O188" s="85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148</v>
      </c>
      <c r="AT188" s="217" t="s">
        <v>144</v>
      </c>
      <c r="AU188" s="217" t="s">
        <v>80</v>
      </c>
      <c r="AY188" s="18" t="s">
        <v>142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78</v>
      </c>
      <c r="BK188" s="218">
        <f>ROUND(I188*H188,2)</f>
        <v>0</v>
      </c>
      <c r="BL188" s="18" t="s">
        <v>148</v>
      </c>
      <c r="BM188" s="217" t="s">
        <v>333</v>
      </c>
    </row>
    <row r="189" s="2" customFormat="1">
      <c r="A189" s="39"/>
      <c r="B189" s="40"/>
      <c r="C189" s="41"/>
      <c r="D189" s="219" t="s">
        <v>150</v>
      </c>
      <c r="E189" s="41"/>
      <c r="F189" s="220" t="s">
        <v>334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150</v>
      </c>
      <c r="AU189" s="18" t="s">
        <v>80</v>
      </c>
    </row>
    <row r="190" s="13" customFormat="1">
      <c r="A190" s="13"/>
      <c r="B190" s="224"/>
      <c r="C190" s="225"/>
      <c r="D190" s="226" t="s">
        <v>152</v>
      </c>
      <c r="E190" s="227" t="s">
        <v>19</v>
      </c>
      <c r="F190" s="228" t="s">
        <v>111</v>
      </c>
      <c r="G190" s="225"/>
      <c r="H190" s="229">
        <v>36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152</v>
      </c>
      <c r="AU190" s="235" t="s">
        <v>80</v>
      </c>
      <c r="AV190" s="13" t="s">
        <v>80</v>
      </c>
      <c r="AW190" s="13" t="s">
        <v>32</v>
      </c>
      <c r="AX190" s="13" t="s">
        <v>78</v>
      </c>
      <c r="AY190" s="235" t="s">
        <v>142</v>
      </c>
    </row>
    <row r="191" s="2" customFormat="1" ht="16.5" customHeight="1">
      <c r="A191" s="39"/>
      <c r="B191" s="40"/>
      <c r="C191" s="206" t="s">
        <v>335</v>
      </c>
      <c r="D191" s="206" t="s">
        <v>144</v>
      </c>
      <c r="E191" s="207" t="s">
        <v>336</v>
      </c>
      <c r="F191" s="208" t="s">
        <v>337</v>
      </c>
      <c r="G191" s="209" t="s">
        <v>96</v>
      </c>
      <c r="H191" s="210">
        <v>36</v>
      </c>
      <c r="I191" s="211"/>
      <c r="J191" s="212">
        <f>ROUND(I191*H191,2)</f>
        <v>0</v>
      </c>
      <c r="K191" s="208" t="s">
        <v>147</v>
      </c>
      <c r="L191" s="45"/>
      <c r="M191" s="213" t="s">
        <v>19</v>
      </c>
      <c r="N191" s="214" t="s">
        <v>41</v>
      </c>
      <c r="O191" s="85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148</v>
      </c>
      <c r="AT191" s="217" t="s">
        <v>144</v>
      </c>
      <c r="AU191" s="217" t="s">
        <v>80</v>
      </c>
      <c r="AY191" s="18" t="s">
        <v>142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78</v>
      </c>
      <c r="BK191" s="218">
        <f>ROUND(I191*H191,2)</f>
        <v>0</v>
      </c>
      <c r="BL191" s="18" t="s">
        <v>148</v>
      </c>
      <c r="BM191" s="217" t="s">
        <v>338</v>
      </c>
    </row>
    <row r="192" s="2" customFormat="1">
      <c r="A192" s="39"/>
      <c r="B192" s="40"/>
      <c r="C192" s="41"/>
      <c r="D192" s="219" t="s">
        <v>150</v>
      </c>
      <c r="E192" s="41"/>
      <c r="F192" s="220" t="s">
        <v>339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150</v>
      </c>
      <c r="AU192" s="18" t="s">
        <v>80</v>
      </c>
    </row>
    <row r="193" s="13" customFormat="1">
      <c r="A193" s="13"/>
      <c r="B193" s="224"/>
      <c r="C193" s="225"/>
      <c r="D193" s="226" t="s">
        <v>152</v>
      </c>
      <c r="E193" s="227" t="s">
        <v>19</v>
      </c>
      <c r="F193" s="228" t="s">
        <v>111</v>
      </c>
      <c r="G193" s="225"/>
      <c r="H193" s="229">
        <v>36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152</v>
      </c>
      <c r="AU193" s="235" t="s">
        <v>80</v>
      </c>
      <c r="AV193" s="13" t="s">
        <v>80</v>
      </c>
      <c r="AW193" s="13" t="s">
        <v>32</v>
      </c>
      <c r="AX193" s="13" t="s">
        <v>78</v>
      </c>
      <c r="AY193" s="235" t="s">
        <v>142</v>
      </c>
    </row>
    <row r="194" s="2" customFormat="1" ht="16.5" customHeight="1">
      <c r="A194" s="39"/>
      <c r="B194" s="40"/>
      <c r="C194" s="206" t="s">
        <v>340</v>
      </c>
      <c r="D194" s="206" t="s">
        <v>144</v>
      </c>
      <c r="E194" s="207" t="s">
        <v>341</v>
      </c>
      <c r="F194" s="208" t="s">
        <v>342</v>
      </c>
      <c r="G194" s="209" t="s">
        <v>96</v>
      </c>
      <c r="H194" s="210">
        <v>2218</v>
      </c>
      <c r="I194" s="211"/>
      <c r="J194" s="212">
        <f>ROUND(I194*H194,2)</f>
        <v>0</v>
      </c>
      <c r="K194" s="208" t="s">
        <v>147</v>
      </c>
      <c r="L194" s="45"/>
      <c r="M194" s="213" t="s">
        <v>19</v>
      </c>
      <c r="N194" s="214" t="s">
        <v>41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148</v>
      </c>
      <c r="AT194" s="217" t="s">
        <v>144</v>
      </c>
      <c r="AU194" s="217" t="s">
        <v>80</v>
      </c>
      <c r="AY194" s="18" t="s">
        <v>142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78</v>
      </c>
      <c r="BK194" s="218">
        <f>ROUND(I194*H194,2)</f>
        <v>0</v>
      </c>
      <c r="BL194" s="18" t="s">
        <v>148</v>
      </c>
      <c r="BM194" s="217" t="s">
        <v>343</v>
      </c>
    </row>
    <row r="195" s="2" customFormat="1">
      <c r="A195" s="39"/>
      <c r="B195" s="40"/>
      <c r="C195" s="41"/>
      <c r="D195" s="219" t="s">
        <v>150</v>
      </c>
      <c r="E195" s="41"/>
      <c r="F195" s="220" t="s">
        <v>344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150</v>
      </c>
      <c r="AU195" s="18" t="s">
        <v>80</v>
      </c>
    </row>
    <row r="196" s="13" customFormat="1">
      <c r="A196" s="13"/>
      <c r="B196" s="224"/>
      <c r="C196" s="225"/>
      <c r="D196" s="226" t="s">
        <v>152</v>
      </c>
      <c r="E196" s="227" t="s">
        <v>19</v>
      </c>
      <c r="F196" s="228" t="s">
        <v>307</v>
      </c>
      <c r="G196" s="225"/>
      <c r="H196" s="229">
        <v>2218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152</v>
      </c>
      <c r="AU196" s="235" t="s">
        <v>80</v>
      </c>
      <c r="AV196" s="13" t="s">
        <v>80</v>
      </c>
      <c r="AW196" s="13" t="s">
        <v>32</v>
      </c>
      <c r="AX196" s="13" t="s">
        <v>78</v>
      </c>
      <c r="AY196" s="235" t="s">
        <v>142</v>
      </c>
    </row>
    <row r="197" s="2" customFormat="1" ht="24.15" customHeight="1">
      <c r="A197" s="39"/>
      <c r="B197" s="40"/>
      <c r="C197" s="206" t="s">
        <v>345</v>
      </c>
      <c r="D197" s="206" t="s">
        <v>144</v>
      </c>
      <c r="E197" s="207" t="s">
        <v>346</v>
      </c>
      <c r="F197" s="208" t="s">
        <v>347</v>
      </c>
      <c r="G197" s="209" t="s">
        <v>96</v>
      </c>
      <c r="H197" s="210">
        <v>36</v>
      </c>
      <c r="I197" s="211"/>
      <c r="J197" s="212">
        <f>ROUND(I197*H197,2)</f>
        <v>0</v>
      </c>
      <c r="K197" s="208" t="s">
        <v>147</v>
      </c>
      <c r="L197" s="45"/>
      <c r="M197" s="213" t="s">
        <v>19</v>
      </c>
      <c r="N197" s="214" t="s">
        <v>41</v>
      </c>
      <c r="O197" s="85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148</v>
      </c>
      <c r="AT197" s="217" t="s">
        <v>144</v>
      </c>
      <c r="AU197" s="217" t="s">
        <v>80</v>
      </c>
      <c r="AY197" s="18" t="s">
        <v>142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78</v>
      </c>
      <c r="BK197" s="218">
        <f>ROUND(I197*H197,2)</f>
        <v>0</v>
      </c>
      <c r="BL197" s="18" t="s">
        <v>148</v>
      </c>
      <c r="BM197" s="217" t="s">
        <v>348</v>
      </c>
    </row>
    <row r="198" s="2" customFormat="1">
      <c r="A198" s="39"/>
      <c r="B198" s="40"/>
      <c r="C198" s="41"/>
      <c r="D198" s="219" t="s">
        <v>150</v>
      </c>
      <c r="E198" s="41"/>
      <c r="F198" s="220" t="s">
        <v>349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150</v>
      </c>
      <c r="AU198" s="18" t="s">
        <v>80</v>
      </c>
    </row>
    <row r="199" s="13" customFormat="1">
      <c r="A199" s="13"/>
      <c r="B199" s="224"/>
      <c r="C199" s="225"/>
      <c r="D199" s="226" t="s">
        <v>152</v>
      </c>
      <c r="E199" s="227" t="s">
        <v>19</v>
      </c>
      <c r="F199" s="228" t="s">
        <v>111</v>
      </c>
      <c r="G199" s="225"/>
      <c r="H199" s="229">
        <v>36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152</v>
      </c>
      <c r="AU199" s="235" t="s">
        <v>80</v>
      </c>
      <c r="AV199" s="13" t="s">
        <v>80</v>
      </c>
      <c r="AW199" s="13" t="s">
        <v>32</v>
      </c>
      <c r="AX199" s="13" t="s">
        <v>78</v>
      </c>
      <c r="AY199" s="235" t="s">
        <v>142</v>
      </c>
    </row>
    <row r="200" s="2" customFormat="1" ht="24.15" customHeight="1">
      <c r="A200" s="39"/>
      <c r="B200" s="40"/>
      <c r="C200" s="206" t="s">
        <v>113</v>
      </c>
      <c r="D200" s="206" t="s">
        <v>144</v>
      </c>
      <c r="E200" s="207" t="s">
        <v>350</v>
      </c>
      <c r="F200" s="208" t="s">
        <v>351</v>
      </c>
      <c r="G200" s="209" t="s">
        <v>96</v>
      </c>
      <c r="H200" s="210">
        <v>2218</v>
      </c>
      <c r="I200" s="211"/>
      <c r="J200" s="212">
        <f>ROUND(I200*H200,2)</f>
        <v>0</v>
      </c>
      <c r="K200" s="208" t="s">
        <v>147</v>
      </c>
      <c r="L200" s="45"/>
      <c r="M200" s="213" t="s">
        <v>19</v>
      </c>
      <c r="N200" s="214" t="s">
        <v>41</v>
      </c>
      <c r="O200" s="85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148</v>
      </c>
      <c r="AT200" s="217" t="s">
        <v>144</v>
      </c>
      <c r="AU200" s="217" t="s">
        <v>80</v>
      </c>
      <c r="AY200" s="18" t="s">
        <v>142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78</v>
      </c>
      <c r="BK200" s="218">
        <f>ROUND(I200*H200,2)</f>
        <v>0</v>
      </c>
      <c r="BL200" s="18" t="s">
        <v>148</v>
      </c>
      <c r="BM200" s="217" t="s">
        <v>352</v>
      </c>
    </row>
    <row r="201" s="2" customFormat="1">
      <c r="A201" s="39"/>
      <c r="B201" s="40"/>
      <c r="C201" s="41"/>
      <c r="D201" s="219" t="s">
        <v>150</v>
      </c>
      <c r="E201" s="41"/>
      <c r="F201" s="220" t="s">
        <v>353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150</v>
      </c>
      <c r="AU201" s="18" t="s">
        <v>80</v>
      </c>
    </row>
    <row r="202" s="13" customFormat="1">
      <c r="A202" s="13"/>
      <c r="B202" s="224"/>
      <c r="C202" s="225"/>
      <c r="D202" s="226" t="s">
        <v>152</v>
      </c>
      <c r="E202" s="227" t="s">
        <v>19</v>
      </c>
      <c r="F202" s="228" t="s">
        <v>307</v>
      </c>
      <c r="G202" s="225"/>
      <c r="H202" s="229">
        <v>2218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152</v>
      </c>
      <c r="AU202" s="235" t="s">
        <v>80</v>
      </c>
      <c r="AV202" s="13" t="s">
        <v>80</v>
      </c>
      <c r="AW202" s="13" t="s">
        <v>32</v>
      </c>
      <c r="AX202" s="13" t="s">
        <v>78</v>
      </c>
      <c r="AY202" s="235" t="s">
        <v>142</v>
      </c>
    </row>
    <row r="203" s="2" customFormat="1" ht="37.8" customHeight="1">
      <c r="A203" s="39"/>
      <c r="B203" s="40"/>
      <c r="C203" s="206" t="s">
        <v>354</v>
      </c>
      <c r="D203" s="206" t="s">
        <v>144</v>
      </c>
      <c r="E203" s="207" t="s">
        <v>355</v>
      </c>
      <c r="F203" s="208" t="s">
        <v>356</v>
      </c>
      <c r="G203" s="209" t="s">
        <v>96</v>
      </c>
      <c r="H203" s="210">
        <v>11</v>
      </c>
      <c r="I203" s="211"/>
      <c r="J203" s="212">
        <f>ROUND(I203*H203,2)</f>
        <v>0</v>
      </c>
      <c r="K203" s="208" t="s">
        <v>147</v>
      </c>
      <c r="L203" s="45"/>
      <c r="M203" s="213" t="s">
        <v>19</v>
      </c>
      <c r="N203" s="214" t="s">
        <v>41</v>
      </c>
      <c r="O203" s="85"/>
      <c r="P203" s="215">
        <f>O203*H203</f>
        <v>0</v>
      </c>
      <c r="Q203" s="215">
        <v>0.098000000000000004</v>
      </c>
      <c r="R203" s="215">
        <f>Q203*H203</f>
        <v>1.0780000000000001</v>
      </c>
      <c r="S203" s="215">
        <v>0</v>
      </c>
      <c r="T203" s="21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148</v>
      </c>
      <c r="AT203" s="217" t="s">
        <v>144</v>
      </c>
      <c r="AU203" s="217" t="s">
        <v>80</v>
      </c>
      <c r="AY203" s="18" t="s">
        <v>142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78</v>
      </c>
      <c r="BK203" s="218">
        <f>ROUND(I203*H203,2)</f>
        <v>0</v>
      </c>
      <c r="BL203" s="18" t="s">
        <v>148</v>
      </c>
      <c r="BM203" s="217" t="s">
        <v>357</v>
      </c>
    </row>
    <row r="204" s="2" customFormat="1">
      <c r="A204" s="39"/>
      <c r="B204" s="40"/>
      <c r="C204" s="41"/>
      <c r="D204" s="219" t="s">
        <v>150</v>
      </c>
      <c r="E204" s="41"/>
      <c r="F204" s="220" t="s">
        <v>358</v>
      </c>
      <c r="G204" s="41"/>
      <c r="H204" s="41"/>
      <c r="I204" s="221"/>
      <c r="J204" s="41"/>
      <c r="K204" s="41"/>
      <c r="L204" s="45"/>
      <c r="M204" s="222"/>
      <c r="N204" s="223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150</v>
      </c>
      <c r="AU204" s="18" t="s">
        <v>80</v>
      </c>
    </row>
    <row r="205" s="13" customFormat="1">
      <c r="A205" s="13"/>
      <c r="B205" s="224"/>
      <c r="C205" s="225"/>
      <c r="D205" s="226" t="s">
        <v>152</v>
      </c>
      <c r="E205" s="227" t="s">
        <v>19</v>
      </c>
      <c r="F205" s="228" t="s">
        <v>98</v>
      </c>
      <c r="G205" s="225"/>
      <c r="H205" s="229">
        <v>11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152</v>
      </c>
      <c r="AU205" s="235" t="s">
        <v>80</v>
      </c>
      <c r="AV205" s="13" t="s">
        <v>80</v>
      </c>
      <c r="AW205" s="13" t="s">
        <v>32</v>
      </c>
      <c r="AX205" s="13" t="s">
        <v>78</v>
      </c>
      <c r="AY205" s="235" t="s">
        <v>142</v>
      </c>
    </row>
    <row r="206" s="2" customFormat="1" ht="16.5" customHeight="1">
      <c r="A206" s="39"/>
      <c r="B206" s="40"/>
      <c r="C206" s="247" t="s">
        <v>359</v>
      </c>
      <c r="D206" s="247" t="s">
        <v>207</v>
      </c>
      <c r="E206" s="248" t="s">
        <v>360</v>
      </c>
      <c r="F206" s="249" t="s">
        <v>361</v>
      </c>
      <c r="G206" s="250" t="s">
        <v>96</v>
      </c>
      <c r="H206" s="251">
        <v>11.550000000000001</v>
      </c>
      <c r="I206" s="252"/>
      <c r="J206" s="253">
        <f>ROUND(I206*H206,2)</f>
        <v>0</v>
      </c>
      <c r="K206" s="249" t="s">
        <v>147</v>
      </c>
      <c r="L206" s="254"/>
      <c r="M206" s="255" t="s">
        <v>19</v>
      </c>
      <c r="N206" s="256" t="s">
        <v>41</v>
      </c>
      <c r="O206" s="85"/>
      <c r="P206" s="215">
        <f>O206*H206</f>
        <v>0</v>
      </c>
      <c r="Q206" s="215">
        <v>0.027</v>
      </c>
      <c r="R206" s="215">
        <f>Q206*H206</f>
        <v>0.31185000000000002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190</v>
      </c>
      <c r="AT206" s="217" t="s">
        <v>207</v>
      </c>
      <c r="AU206" s="217" t="s">
        <v>80</v>
      </c>
      <c r="AY206" s="18" t="s">
        <v>142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78</v>
      </c>
      <c r="BK206" s="218">
        <f>ROUND(I206*H206,2)</f>
        <v>0</v>
      </c>
      <c r="BL206" s="18" t="s">
        <v>148</v>
      </c>
      <c r="BM206" s="217" t="s">
        <v>362</v>
      </c>
    </row>
    <row r="207" s="13" customFormat="1">
      <c r="A207" s="13"/>
      <c r="B207" s="224"/>
      <c r="C207" s="225"/>
      <c r="D207" s="226" t="s">
        <v>152</v>
      </c>
      <c r="E207" s="225"/>
      <c r="F207" s="228" t="s">
        <v>363</v>
      </c>
      <c r="G207" s="225"/>
      <c r="H207" s="229">
        <v>11.550000000000001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152</v>
      </c>
      <c r="AU207" s="235" t="s">
        <v>80</v>
      </c>
      <c r="AV207" s="13" t="s">
        <v>80</v>
      </c>
      <c r="AW207" s="13" t="s">
        <v>4</v>
      </c>
      <c r="AX207" s="13" t="s">
        <v>78</v>
      </c>
      <c r="AY207" s="235" t="s">
        <v>142</v>
      </c>
    </row>
    <row r="208" s="2" customFormat="1" ht="16.5" customHeight="1">
      <c r="A208" s="39"/>
      <c r="B208" s="40"/>
      <c r="C208" s="247" t="s">
        <v>364</v>
      </c>
      <c r="D208" s="247" t="s">
        <v>207</v>
      </c>
      <c r="E208" s="248" t="s">
        <v>365</v>
      </c>
      <c r="F208" s="249" t="s">
        <v>366</v>
      </c>
      <c r="G208" s="250" t="s">
        <v>210</v>
      </c>
      <c r="H208" s="251">
        <v>0.63400000000000001</v>
      </c>
      <c r="I208" s="252"/>
      <c r="J208" s="253">
        <f>ROUND(I208*H208,2)</f>
        <v>0</v>
      </c>
      <c r="K208" s="249" t="s">
        <v>147</v>
      </c>
      <c r="L208" s="254"/>
      <c r="M208" s="255" t="s">
        <v>19</v>
      </c>
      <c r="N208" s="256" t="s">
        <v>41</v>
      </c>
      <c r="O208" s="85"/>
      <c r="P208" s="215">
        <f>O208*H208</f>
        <v>0</v>
      </c>
      <c r="Q208" s="215">
        <v>1</v>
      </c>
      <c r="R208" s="215">
        <f>Q208*H208</f>
        <v>0.63400000000000001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190</v>
      </c>
      <c r="AT208" s="217" t="s">
        <v>207</v>
      </c>
      <c r="AU208" s="217" t="s">
        <v>80</v>
      </c>
      <c r="AY208" s="18" t="s">
        <v>142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78</v>
      </c>
      <c r="BK208" s="218">
        <f>ROUND(I208*H208,2)</f>
        <v>0</v>
      </c>
      <c r="BL208" s="18" t="s">
        <v>148</v>
      </c>
      <c r="BM208" s="217" t="s">
        <v>367</v>
      </c>
    </row>
    <row r="209" s="15" customFormat="1">
      <c r="A209" s="15"/>
      <c r="B209" s="258"/>
      <c r="C209" s="259"/>
      <c r="D209" s="226" t="s">
        <v>152</v>
      </c>
      <c r="E209" s="260" t="s">
        <v>19</v>
      </c>
      <c r="F209" s="261" t="s">
        <v>368</v>
      </c>
      <c r="G209" s="259"/>
      <c r="H209" s="260" t="s">
        <v>19</v>
      </c>
      <c r="I209" s="262"/>
      <c r="J209" s="259"/>
      <c r="K209" s="259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152</v>
      </c>
      <c r="AU209" s="267" t="s">
        <v>80</v>
      </c>
      <c r="AV209" s="15" t="s">
        <v>78</v>
      </c>
      <c r="AW209" s="15" t="s">
        <v>32</v>
      </c>
      <c r="AX209" s="15" t="s">
        <v>70</v>
      </c>
      <c r="AY209" s="267" t="s">
        <v>142</v>
      </c>
    </row>
    <row r="210" s="13" customFormat="1">
      <c r="A210" s="13"/>
      <c r="B210" s="224"/>
      <c r="C210" s="225"/>
      <c r="D210" s="226" t="s">
        <v>152</v>
      </c>
      <c r="E210" s="227" t="s">
        <v>19</v>
      </c>
      <c r="F210" s="228" t="s">
        <v>369</v>
      </c>
      <c r="G210" s="225"/>
      <c r="H210" s="229">
        <v>0.63400000000000001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152</v>
      </c>
      <c r="AU210" s="235" t="s">
        <v>80</v>
      </c>
      <c r="AV210" s="13" t="s">
        <v>80</v>
      </c>
      <c r="AW210" s="13" t="s">
        <v>32</v>
      </c>
      <c r="AX210" s="13" t="s">
        <v>78</v>
      </c>
      <c r="AY210" s="235" t="s">
        <v>142</v>
      </c>
    </row>
    <row r="211" s="12" customFormat="1" ht="22.8" customHeight="1">
      <c r="A211" s="12"/>
      <c r="B211" s="190"/>
      <c r="C211" s="191"/>
      <c r="D211" s="192" t="s">
        <v>69</v>
      </c>
      <c r="E211" s="204" t="s">
        <v>190</v>
      </c>
      <c r="F211" s="204" t="s">
        <v>370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SUM(P212:P215)</f>
        <v>0</v>
      </c>
      <c r="Q211" s="198"/>
      <c r="R211" s="199">
        <f>SUM(R212:R215)</f>
        <v>3.3302400000000003</v>
      </c>
      <c r="S211" s="198"/>
      <c r="T211" s="200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78</v>
      </c>
      <c r="AT211" s="202" t="s">
        <v>69</v>
      </c>
      <c r="AU211" s="202" t="s">
        <v>78</v>
      </c>
      <c r="AY211" s="201" t="s">
        <v>142</v>
      </c>
      <c r="BK211" s="203">
        <f>SUM(BK212:BK215)</f>
        <v>0</v>
      </c>
    </row>
    <row r="212" s="2" customFormat="1" ht="16.5" customHeight="1">
      <c r="A212" s="39"/>
      <c r="B212" s="40"/>
      <c r="C212" s="206" t="s">
        <v>371</v>
      </c>
      <c r="D212" s="206" t="s">
        <v>144</v>
      </c>
      <c r="E212" s="207" t="s">
        <v>372</v>
      </c>
      <c r="F212" s="208" t="s">
        <v>373</v>
      </c>
      <c r="G212" s="209" t="s">
        <v>374</v>
      </c>
      <c r="H212" s="210">
        <v>2</v>
      </c>
      <c r="I212" s="211"/>
      <c r="J212" s="212">
        <f>ROUND(I212*H212,2)</f>
        <v>0</v>
      </c>
      <c r="K212" s="208" t="s">
        <v>147</v>
      </c>
      <c r="L212" s="45"/>
      <c r="M212" s="213" t="s">
        <v>19</v>
      </c>
      <c r="N212" s="214" t="s">
        <v>41</v>
      </c>
      <c r="O212" s="85"/>
      <c r="P212" s="215">
        <f>O212*H212</f>
        <v>0</v>
      </c>
      <c r="Q212" s="215">
        <v>0.42080000000000001</v>
      </c>
      <c r="R212" s="215">
        <f>Q212*H212</f>
        <v>0.84160000000000001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148</v>
      </c>
      <c r="AT212" s="217" t="s">
        <v>144</v>
      </c>
      <c r="AU212" s="217" t="s">
        <v>80</v>
      </c>
      <c r="AY212" s="18" t="s">
        <v>142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78</v>
      </c>
      <c r="BK212" s="218">
        <f>ROUND(I212*H212,2)</f>
        <v>0</v>
      </c>
      <c r="BL212" s="18" t="s">
        <v>148</v>
      </c>
      <c r="BM212" s="217" t="s">
        <v>375</v>
      </c>
    </row>
    <row r="213" s="2" customFormat="1">
      <c r="A213" s="39"/>
      <c r="B213" s="40"/>
      <c r="C213" s="41"/>
      <c r="D213" s="219" t="s">
        <v>150</v>
      </c>
      <c r="E213" s="41"/>
      <c r="F213" s="220" t="s">
        <v>376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80</v>
      </c>
    </row>
    <row r="214" s="2" customFormat="1" ht="24.15" customHeight="1">
      <c r="A214" s="39"/>
      <c r="B214" s="40"/>
      <c r="C214" s="206" t="s">
        <v>377</v>
      </c>
      <c r="D214" s="206" t="s">
        <v>144</v>
      </c>
      <c r="E214" s="207" t="s">
        <v>378</v>
      </c>
      <c r="F214" s="208" t="s">
        <v>379</v>
      </c>
      <c r="G214" s="209" t="s">
        <v>374</v>
      </c>
      <c r="H214" s="210">
        <v>8</v>
      </c>
      <c r="I214" s="211"/>
      <c r="J214" s="212">
        <f>ROUND(I214*H214,2)</f>
        <v>0</v>
      </c>
      <c r="K214" s="208" t="s">
        <v>147</v>
      </c>
      <c r="L214" s="45"/>
      <c r="M214" s="213" t="s">
        <v>19</v>
      </c>
      <c r="N214" s="214" t="s">
        <v>41</v>
      </c>
      <c r="O214" s="85"/>
      <c r="P214" s="215">
        <f>O214*H214</f>
        <v>0</v>
      </c>
      <c r="Q214" s="215">
        <v>0.31108000000000002</v>
      </c>
      <c r="R214" s="215">
        <f>Q214*H214</f>
        <v>2.4886400000000002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148</v>
      </c>
      <c r="AT214" s="217" t="s">
        <v>144</v>
      </c>
      <c r="AU214" s="217" t="s">
        <v>80</v>
      </c>
      <c r="AY214" s="18" t="s">
        <v>142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78</v>
      </c>
      <c r="BK214" s="218">
        <f>ROUND(I214*H214,2)</f>
        <v>0</v>
      </c>
      <c r="BL214" s="18" t="s">
        <v>148</v>
      </c>
      <c r="BM214" s="217" t="s">
        <v>380</v>
      </c>
    </row>
    <row r="215" s="2" customFormat="1">
      <c r="A215" s="39"/>
      <c r="B215" s="40"/>
      <c r="C215" s="41"/>
      <c r="D215" s="219" t="s">
        <v>150</v>
      </c>
      <c r="E215" s="41"/>
      <c r="F215" s="220" t="s">
        <v>381</v>
      </c>
      <c r="G215" s="41"/>
      <c r="H215" s="41"/>
      <c r="I215" s="221"/>
      <c r="J215" s="41"/>
      <c r="K215" s="41"/>
      <c r="L215" s="45"/>
      <c r="M215" s="222"/>
      <c r="N215" s="223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150</v>
      </c>
      <c r="AU215" s="18" t="s">
        <v>80</v>
      </c>
    </row>
    <row r="216" s="12" customFormat="1" ht="22.8" customHeight="1">
      <c r="A216" s="12"/>
      <c r="B216" s="190"/>
      <c r="C216" s="191"/>
      <c r="D216" s="192" t="s">
        <v>69</v>
      </c>
      <c r="E216" s="204" t="s">
        <v>196</v>
      </c>
      <c r="F216" s="204" t="s">
        <v>382</v>
      </c>
      <c r="G216" s="191"/>
      <c r="H216" s="191"/>
      <c r="I216" s="194"/>
      <c r="J216" s="205">
        <f>BK216</f>
        <v>0</v>
      </c>
      <c r="K216" s="191"/>
      <c r="L216" s="196"/>
      <c r="M216" s="197"/>
      <c r="N216" s="198"/>
      <c r="O216" s="198"/>
      <c r="P216" s="199">
        <f>SUM(P217:P250)</f>
        <v>0</v>
      </c>
      <c r="Q216" s="198"/>
      <c r="R216" s="199">
        <f>SUM(R217:R250)</f>
        <v>205.81290999999999</v>
      </c>
      <c r="S216" s="198"/>
      <c r="T216" s="200">
        <f>SUM(T217:T250)</f>
        <v>0.012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78</v>
      </c>
      <c r="AT216" s="202" t="s">
        <v>69</v>
      </c>
      <c r="AU216" s="202" t="s">
        <v>78</v>
      </c>
      <c r="AY216" s="201" t="s">
        <v>142</v>
      </c>
      <c r="BK216" s="203">
        <f>SUM(BK217:BK250)</f>
        <v>0</v>
      </c>
    </row>
    <row r="217" s="2" customFormat="1" ht="16.5" customHeight="1">
      <c r="A217" s="39"/>
      <c r="B217" s="40"/>
      <c r="C217" s="206" t="s">
        <v>383</v>
      </c>
      <c r="D217" s="206" t="s">
        <v>144</v>
      </c>
      <c r="E217" s="207" t="s">
        <v>384</v>
      </c>
      <c r="F217" s="208" t="s">
        <v>385</v>
      </c>
      <c r="G217" s="209" t="s">
        <v>374</v>
      </c>
      <c r="H217" s="210">
        <v>2</v>
      </c>
      <c r="I217" s="211"/>
      <c r="J217" s="212">
        <f>ROUND(I217*H217,2)</f>
        <v>0</v>
      </c>
      <c r="K217" s="208" t="s">
        <v>147</v>
      </c>
      <c r="L217" s="45"/>
      <c r="M217" s="213" t="s">
        <v>19</v>
      </c>
      <c r="N217" s="214" t="s">
        <v>41</v>
      </c>
      <c r="O217" s="85"/>
      <c r="P217" s="215">
        <f>O217*H217</f>
        <v>0</v>
      </c>
      <c r="Q217" s="215">
        <v>0.00069999999999999999</v>
      </c>
      <c r="R217" s="215">
        <f>Q217*H217</f>
        <v>0.0014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148</v>
      </c>
      <c r="AT217" s="217" t="s">
        <v>144</v>
      </c>
      <c r="AU217" s="217" t="s">
        <v>80</v>
      </c>
      <c r="AY217" s="18" t="s">
        <v>142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78</v>
      </c>
      <c r="BK217" s="218">
        <f>ROUND(I217*H217,2)</f>
        <v>0</v>
      </c>
      <c r="BL217" s="18" t="s">
        <v>148</v>
      </c>
      <c r="BM217" s="217" t="s">
        <v>386</v>
      </c>
    </row>
    <row r="218" s="2" customFormat="1">
      <c r="A218" s="39"/>
      <c r="B218" s="40"/>
      <c r="C218" s="41"/>
      <c r="D218" s="219" t="s">
        <v>150</v>
      </c>
      <c r="E218" s="41"/>
      <c r="F218" s="220" t="s">
        <v>387</v>
      </c>
      <c r="G218" s="41"/>
      <c r="H218" s="41"/>
      <c r="I218" s="221"/>
      <c r="J218" s="41"/>
      <c r="K218" s="41"/>
      <c r="L218" s="45"/>
      <c r="M218" s="222"/>
      <c r="N218" s="223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150</v>
      </c>
      <c r="AU218" s="18" t="s">
        <v>80</v>
      </c>
    </row>
    <row r="219" s="13" customFormat="1">
      <c r="A219" s="13"/>
      <c r="B219" s="224"/>
      <c r="C219" s="225"/>
      <c r="D219" s="226" t="s">
        <v>152</v>
      </c>
      <c r="E219" s="227" t="s">
        <v>19</v>
      </c>
      <c r="F219" s="228" t="s">
        <v>388</v>
      </c>
      <c r="G219" s="225"/>
      <c r="H219" s="229">
        <v>2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152</v>
      </c>
      <c r="AU219" s="235" t="s">
        <v>80</v>
      </c>
      <c r="AV219" s="13" t="s">
        <v>80</v>
      </c>
      <c r="AW219" s="13" t="s">
        <v>32</v>
      </c>
      <c r="AX219" s="13" t="s">
        <v>78</v>
      </c>
      <c r="AY219" s="235" t="s">
        <v>142</v>
      </c>
    </row>
    <row r="220" s="2" customFormat="1" ht="16.5" customHeight="1">
      <c r="A220" s="39"/>
      <c r="B220" s="40"/>
      <c r="C220" s="247" t="s">
        <v>389</v>
      </c>
      <c r="D220" s="247" t="s">
        <v>207</v>
      </c>
      <c r="E220" s="248" t="s">
        <v>390</v>
      </c>
      <c r="F220" s="249" t="s">
        <v>391</v>
      </c>
      <c r="G220" s="250" t="s">
        <v>374</v>
      </c>
      <c r="H220" s="251">
        <v>2</v>
      </c>
      <c r="I220" s="252"/>
      <c r="J220" s="253">
        <f>ROUND(I220*H220,2)</f>
        <v>0</v>
      </c>
      <c r="K220" s="249" t="s">
        <v>147</v>
      </c>
      <c r="L220" s="254"/>
      <c r="M220" s="255" t="s">
        <v>19</v>
      </c>
      <c r="N220" s="256" t="s">
        <v>41</v>
      </c>
      <c r="O220" s="85"/>
      <c r="P220" s="215">
        <f>O220*H220</f>
        <v>0</v>
      </c>
      <c r="Q220" s="215">
        <v>0.0050000000000000001</v>
      </c>
      <c r="R220" s="215">
        <f>Q220*H220</f>
        <v>0.01</v>
      </c>
      <c r="S220" s="215">
        <v>0</v>
      </c>
      <c r="T220" s="21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7" t="s">
        <v>190</v>
      </c>
      <c r="AT220" s="217" t="s">
        <v>207</v>
      </c>
      <c r="AU220" s="217" t="s">
        <v>80</v>
      </c>
      <c r="AY220" s="18" t="s">
        <v>142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78</v>
      </c>
      <c r="BK220" s="218">
        <f>ROUND(I220*H220,2)</f>
        <v>0</v>
      </c>
      <c r="BL220" s="18" t="s">
        <v>148</v>
      </c>
      <c r="BM220" s="217" t="s">
        <v>392</v>
      </c>
    </row>
    <row r="221" s="2" customFormat="1" ht="16.5" customHeight="1">
      <c r="A221" s="39"/>
      <c r="B221" s="40"/>
      <c r="C221" s="247" t="s">
        <v>393</v>
      </c>
      <c r="D221" s="247" t="s">
        <v>207</v>
      </c>
      <c r="E221" s="248" t="s">
        <v>394</v>
      </c>
      <c r="F221" s="249" t="s">
        <v>395</v>
      </c>
      <c r="G221" s="250" t="s">
        <v>374</v>
      </c>
      <c r="H221" s="251">
        <v>4</v>
      </c>
      <c r="I221" s="252"/>
      <c r="J221" s="253">
        <f>ROUND(I221*H221,2)</f>
        <v>0</v>
      </c>
      <c r="K221" s="249" t="s">
        <v>147</v>
      </c>
      <c r="L221" s="254"/>
      <c r="M221" s="255" t="s">
        <v>19</v>
      </c>
      <c r="N221" s="256" t="s">
        <v>41</v>
      </c>
      <c r="O221" s="85"/>
      <c r="P221" s="215">
        <f>O221*H221</f>
        <v>0</v>
      </c>
      <c r="Q221" s="215">
        <v>0.00035</v>
      </c>
      <c r="R221" s="215">
        <f>Q221*H221</f>
        <v>0.0014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190</v>
      </c>
      <c r="AT221" s="217" t="s">
        <v>207</v>
      </c>
      <c r="AU221" s="217" t="s">
        <v>80</v>
      </c>
      <c r="AY221" s="18" t="s">
        <v>142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78</v>
      </c>
      <c r="BK221" s="218">
        <f>ROUND(I221*H221,2)</f>
        <v>0</v>
      </c>
      <c r="BL221" s="18" t="s">
        <v>148</v>
      </c>
      <c r="BM221" s="217" t="s">
        <v>396</v>
      </c>
    </row>
    <row r="222" s="2" customFormat="1" ht="16.5" customHeight="1">
      <c r="A222" s="39"/>
      <c r="B222" s="40"/>
      <c r="C222" s="206" t="s">
        <v>397</v>
      </c>
      <c r="D222" s="206" t="s">
        <v>144</v>
      </c>
      <c r="E222" s="207" t="s">
        <v>398</v>
      </c>
      <c r="F222" s="208" t="s">
        <v>399</v>
      </c>
      <c r="G222" s="209" t="s">
        <v>374</v>
      </c>
      <c r="H222" s="210">
        <v>1</v>
      </c>
      <c r="I222" s="211"/>
      <c r="J222" s="212">
        <f>ROUND(I222*H222,2)</f>
        <v>0</v>
      </c>
      <c r="K222" s="208" t="s">
        <v>147</v>
      </c>
      <c r="L222" s="45"/>
      <c r="M222" s="213" t="s">
        <v>19</v>
      </c>
      <c r="N222" s="214" t="s">
        <v>41</v>
      </c>
      <c r="O222" s="85"/>
      <c r="P222" s="215">
        <f>O222*H222</f>
        <v>0</v>
      </c>
      <c r="Q222" s="215">
        <v>0.10940999999999999</v>
      </c>
      <c r="R222" s="215">
        <f>Q222*H222</f>
        <v>0.10940999999999999</v>
      </c>
      <c r="S222" s="215">
        <v>0</v>
      </c>
      <c r="T222" s="21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7" t="s">
        <v>148</v>
      </c>
      <c r="AT222" s="217" t="s">
        <v>144</v>
      </c>
      <c r="AU222" s="217" t="s">
        <v>80</v>
      </c>
      <c r="AY222" s="18" t="s">
        <v>142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78</v>
      </c>
      <c r="BK222" s="218">
        <f>ROUND(I222*H222,2)</f>
        <v>0</v>
      </c>
      <c r="BL222" s="18" t="s">
        <v>148</v>
      </c>
      <c r="BM222" s="217" t="s">
        <v>400</v>
      </c>
    </row>
    <row r="223" s="2" customFormat="1">
      <c r="A223" s="39"/>
      <c r="B223" s="40"/>
      <c r="C223" s="41"/>
      <c r="D223" s="219" t="s">
        <v>150</v>
      </c>
      <c r="E223" s="41"/>
      <c r="F223" s="220" t="s">
        <v>401</v>
      </c>
      <c r="G223" s="41"/>
      <c r="H223" s="41"/>
      <c r="I223" s="221"/>
      <c r="J223" s="41"/>
      <c r="K223" s="41"/>
      <c r="L223" s="45"/>
      <c r="M223" s="222"/>
      <c r="N223" s="223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80</v>
      </c>
    </row>
    <row r="224" s="2" customFormat="1">
      <c r="A224" s="39"/>
      <c r="B224" s="40"/>
      <c r="C224" s="41"/>
      <c r="D224" s="226" t="s">
        <v>250</v>
      </c>
      <c r="E224" s="41"/>
      <c r="F224" s="257" t="s">
        <v>402</v>
      </c>
      <c r="G224" s="41"/>
      <c r="H224" s="41"/>
      <c r="I224" s="221"/>
      <c r="J224" s="41"/>
      <c r="K224" s="41"/>
      <c r="L224" s="45"/>
      <c r="M224" s="222"/>
      <c r="N224" s="223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250</v>
      </c>
      <c r="AU224" s="18" t="s">
        <v>80</v>
      </c>
    </row>
    <row r="225" s="2" customFormat="1" ht="16.5" customHeight="1">
      <c r="A225" s="39"/>
      <c r="B225" s="40"/>
      <c r="C225" s="247" t="s">
        <v>403</v>
      </c>
      <c r="D225" s="247" t="s">
        <v>207</v>
      </c>
      <c r="E225" s="248" t="s">
        <v>404</v>
      </c>
      <c r="F225" s="249" t="s">
        <v>405</v>
      </c>
      <c r="G225" s="250" t="s">
        <v>374</v>
      </c>
      <c r="H225" s="251">
        <v>1</v>
      </c>
      <c r="I225" s="252"/>
      <c r="J225" s="253">
        <f>ROUND(I225*H225,2)</f>
        <v>0</v>
      </c>
      <c r="K225" s="249" t="s">
        <v>147</v>
      </c>
      <c r="L225" s="254"/>
      <c r="M225" s="255" t="s">
        <v>19</v>
      </c>
      <c r="N225" s="256" t="s">
        <v>41</v>
      </c>
      <c r="O225" s="85"/>
      <c r="P225" s="215">
        <f>O225*H225</f>
        <v>0</v>
      </c>
      <c r="Q225" s="215">
        <v>0.0061000000000000004</v>
      </c>
      <c r="R225" s="215">
        <f>Q225*H225</f>
        <v>0.0061000000000000004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190</v>
      </c>
      <c r="AT225" s="217" t="s">
        <v>207</v>
      </c>
      <c r="AU225" s="217" t="s">
        <v>80</v>
      </c>
      <c r="AY225" s="18" t="s">
        <v>142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78</v>
      </c>
      <c r="BK225" s="218">
        <f>ROUND(I225*H225,2)</f>
        <v>0</v>
      </c>
      <c r="BL225" s="18" t="s">
        <v>148</v>
      </c>
      <c r="BM225" s="217" t="s">
        <v>406</v>
      </c>
    </row>
    <row r="226" s="2" customFormat="1" ht="16.5" customHeight="1">
      <c r="A226" s="39"/>
      <c r="B226" s="40"/>
      <c r="C226" s="247" t="s">
        <v>407</v>
      </c>
      <c r="D226" s="247" t="s">
        <v>207</v>
      </c>
      <c r="E226" s="248" t="s">
        <v>408</v>
      </c>
      <c r="F226" s="249" t="s">
        <v>409</v>
      </c>
      <c r="G226" s="250" t="s">
        <v>374</v>
      </c>
      <c r="H226" s="251">
        <v>1</v>
      </c>
      <c r="I226" s="252"/>
      <c r="J226" s="253">
        <f>ROUND(I226*H226,2)</f>
        <v>0</v>
      </c>
      <c r="K226" s="249" t="s">
        <v>147</v>
      </c>
      <c r="L226" s="254"/>
      <c r="M226" s="255" t="s">
        <v>19</v>
      </c>
      <c r="N226" s="256" t="s">
        <v>41</v>
      </c>
      <c r="O226" s="85"/>
      <c r="P226" s="215">
        <f>O226*H226</f>
        <v>0</v>
      </c>
      <c r="Q226" s="215">
        <v>0.00010000000000000001</v>
      </c>
      <c r="R226" s="215">
        <f>Q226*H226</f>
        <v>0.00010000000000000001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190</v>
      </c>
      <c r="AT226" s="217" t="s">
        <v>207</v>
      </c>
      <c r="AU226" s="217" t="s">
        <v>80</v>
      </c>
      <c r="AY226" s="18" t="s">
        <v>142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78</v>
      </c>
      <c r="BK226" s="218">
        <f>ROUND(I226*H226,2)</f>
        <v>0</v>
      </c>
      <c r="BL226" s="18" t="s">
        <v>148</v>
      </c>
      <c r="BM226" s="217" t="s">
        <v>410</v>
      </c>
    </row>
    <row r="227" s="2" customFormat="1" ht="16.5" customHeight="1">
      <c r="A227" s="39"/>
      <c r="B227" s="40"/>
      <c r="C227" s="206" t="s">
        <v>411</v>
      </c>
      <c r="D227" s="206" t="s">
        <v>144</v>
      </c>
      <c r="E227" s="207" t="s">
        <v>412</v>
      </c>
      <c r="F227" s="208" t="s">
        <v>413</v>
      </c>
      <c r="G227" s="209" t="s">
        <v>414</v>
      </c>
      <c r="H227" s="210">
        <v>35</v>
      </c>
      <c r="I227" s="211"/>
      <c r="J227" s="212">
        <f>ROUND(I227*H227,2)</f>
        <v>0</v>
      </c>
      <c r="K227" s="208" t="s">
        <v>147</v>
      </c>
      <c r="L227" s="45"/>
      <c r="M227" s="213" t="s">
        <v>19</v>
      </c>
      <c r="N227" s="214" t="s">
        <v>41</v>
      </c>
      <c r="O227" s="85"/>
      <c r="P227" s="215">
        <f>O227*H227</f>
        <v>0</v>
      </c>
      <c r="Q227" s="215">
        <v>0.00010000000000000001</v>
      </c>
      <c r="R227" s="215">
        <f>Q227*H227</f>
        <v>0.0035000000000000001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148</v>
      </c>
      <c r="AT227" s="217" t="s">
        <v>144</v>
      </c>
      <c r="AU227" s="217" t="s">
        <v>80</v>
      </c>
      <c r="AY227" s="18" t="s">
        <v>142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78</v>
      </c>
      <c r="BK227" s="218">
        <f>ROUND(I227*H227,2)</f>
        <v>0</v>
      </c>
      <c r="BL227" s="18" t="s">
        <v>148</v>
      </c>
      <c r="BM227" s="217" t="s">
        <v>415</v>
      </c>
    </row>
    <row r="228" s="2" customFormat="1">
      <c r="A228" s="39"/>
      <c r="B228" s="40"/>
      <c r="C228" s="41"/>
      <c r="D228" s="219" t="s">
        <v>150</v>
      </c>
      <c r="E228" s="41"/>
      <c r="F228" s="220" t="s">
        <v>416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150</v>
      </c>
      <c r="AU228" s="18" t="s">
        <v>80</v>
      </c>
    </row>
    <row r="229" s="2" customFormat="1" ht="16.5" customHeight="1">
      <c r="A229" s="39"/>
      <c r="B229" s="40"/>
      <c r="C229" s="206" t="s">
        <v>417</v>
      </c>
      <c r="D229" s="206" t="s">
        <v>144</v>
      </c>
      <c r="E229" s="207" t="s">
        <v>418</v>
      </c>
      <c r="F229" s="208" t="s">
        <v>419</v>
      </c>
      <c r="G229" s="209" t="s">
        <v>414</v>
      </c>
      <c r="H229" s="210">
        <v>21</v>
      </c>
      <c r="I229" s="211"/>
      <c r="J229" s="212">
        <f>ROUND(I229*H229,2)</f>
        <v>0</v>
      </c>
      <c r="K229" s="208" t="s">
        <v>147</v>
      </c>
      <c r="L229" s="45"/>
      <c r="M229" s="213" t="s">
        <v>19</v>
      </c>
      <c r="N229" s="214" t="s">
        <v>41</v>
      </c>
      <c r="O229" s="85"/>
      <c r="P229" s="215">
        <f>O229*H229</f>
        <v>0</v>
      </c>
      <c r="Q229" s="215">
        <v>0.00010000000000000001</v>
      </c>
      <c r="R229" s="215">
        <f>Q229*H229</f>
        <v>0.0021000000000000003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148</v>
      </c>
      <c r="AT229" s="217" t="s">
        <v>144</v>
      </c>
      <c r="AU229" s="217" t="s">
        <v>80</v>
      </c>
      <c r="AY229" s="18" t="s">
        <v>142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78</v>
      </c>
      <c r="BK229" s="218">
        <f>ROUND(I229*H229,2)</f>
        <v>0</v>
      </c>
      <c r="BL229" s="18" t="s">
        <v>148</v>
      </c>
      <c r="BM229" s="217" t="s">
        <v>420</v>
      </c>
    </row>
    <row r="230" s="2" customFormat="1">
      <c r="A230" s="39"/>
      <c r="B230" s="40"/>
      <c r="C230" s="41"/>
      <c r="D230" s="219" t="s">
        <v>150</v>
      </c>
      <c r="E230" s="41"/>
      <c r="F230" s="220" t="s">
        <v>421</v>
      </c>
      <c r="G230" s="41"/>
      <c r="H230" s="41"/>
      <c r="I230" s="221"/>
      <c r="J230" s="41"/>
      <c r="K230" s="41"/>
      <c r="L230" s="45"/>
      <c r="M230" s="222"/>
      <c r="N230" s="223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150</v>
      </c>
      <c r="AU230" s="18" t="s">
        <v>80</v>
      </c>
    </row>
    <row r="231" s="2" customFormat="1" ht="16.5" customHeight="1">
      <c r="A231" s="39"/>
      <c r="B231" s="40"/>
      <c r="C231" s="206" t="s">
        <v>422</v>
      </c>
      <c r="D231" s="206" t="s">
        <v>144</v>
      </c>
      <c r="E231" s="207" t="s">
        <v>423</v>
      </c>
      <c r="F231" s="208" t="s">
        <v>424</v>
      </c>
      <c r="G231" s="209" t="s">
        <v>414</v>
      </c>
      <c r="H231" s="210">
        <v>35</v>
      </c>
      <c r="I231" s="211"/>
      <c r="J231" s="212">
        <f>ROUND(I231*H231,2)</f>
        <v>0</v>
      </c>
      <c r="K231" s="208" t="s">
        <v>147</v>
      </c>
      <c r="L231" s="45"/>
      <c r="M231" s="213" t="s">
        <v>19</v>
      </c>
      <c r="N231" s="214" t="s">
        <v>41</v>
      </c>
      <c r="O231" s="85"/>
      <c r="P231" s="215">
        <f>O231*H231</f>
        <v>0</v>
      </c>
      <c r="Q231" s="215">
        <v>0.00020000000000000001</v>
      </c>
      <c r="R231" s="215">
        <f>Q231*H231</f>
        <v>0.0070000000000000001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148</v>
      </c>
      <c r="AT231" s="217" t="s">
        <v>144</v>
      </c>
      <c r="AU231" s="217" t="s">
        <v>80</v>
      </c>
      <c r="AY231" s="18" t="s">
        <v>142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78</v>
      </c>
      <c r="BK231" s="218">
        <f>ROUND(I231*H231,2)</f>
        <v>0</v>
      </c>
      <c r="BL231" s="18" t="s">
        <v>148</v>
      </c>
      <c r="BM231" s="217" t="s">
        <v>425</v>
      </c>
    </row>
    <row r="232" s="2" customFormat="1">
      <c r="A232" s="39"/>
      <c r="B232" s="40"/>
      <c r="C232" s="41"/>
      <c r="D232" s="219" t="s">
        <v>150</v>
      </c>
      <c r="E232" s="41"/>
      <c r="F232" s="220" t="s">
        <v>426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150</v>
      </c>
      <c r="AU232" s="18" t="s">
        <v>80</v>
      </c>
    </row>
    <row r="233" s="2" customFormat="1" ht="21.75" customHeight="1">
      <c r="A233" s="39"/>
      <c r="B233" s="40"/>
      <c r="C233" s="206" t="s">
        <v>427</v>
      </c>
      <c r="D233" s="206" t="s">
        <v>144</v>
      </c>
      <c r="E233" s="207" t="s">
        <v>428</v>
      </c>
      <c r="F233" s="208" t="s">
        <v>429</v>
      </c>
      <c r="G233" s="209" t="s">
        <v>414</v>
      </c>
      <c r="H233" s="210">
        <v>21</v>
      </c>
      <c r="I233" s="211"/>
      <c r="J233" s="212">
        <f>ROUND(I233*H233,2)</f>
        <v>0</v>
      </c>
      <c r="K233" s="208" t="s">
        <v>147</v>
      </c>
      <c r="L233" s="45"/>
      <c r="M233" s="213" t="s">
        <v>19</v>
      </c>
      <c r="N233" s="214" t="s">
        <v>41</v>
      </c>
      <c r="O233" s="85"/>
      <c r="P233" s="215">
        <f>O233*H233</f>
        <v>0</v>
      </c>
      <c r="Q233" s="215">
        <v>0.00012999999999999999</v>
      </c>
      <c r="R233" s="215">
        <f>Q233*H233</f>
        <v>0.0027299999999999998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148</v>
      </c>
      <c r="AT233" s="217" t="s">
        <v>144</v>
      </c>
      <c r="AU233" s="217" t="s">
        <v>80</v>
      </c>
      <c r="AY233" s="18" t="s">
        <v>142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78</v>
      </c>
      <c r="BK233" s="218">
        <f>ROUND(I233*H233,2)</f>
        <v>0</v>
      </c>
      <c r="BL233" s="18" t="s">
        <v>148</v>
      </c>
      <c r="BM233" s="217" t="s">
        <v>430</v>
      </c>
    </row>
    <row r="234" s="2" customFormat="1">
      <c r="A234" s="39"/>
      <c r="B234" s="40"/>
      <c r="C234" s="41"/>
      <c r="D234" s="219" t="s">
        <v>150</v>
      </c>
      <c r="E234" s="41"/>
      <c r="F234" s="220" t="s">
        <v>431</v>
      </c>
      <c r="G234" s="41"/>
      <c r="H234" s="41"/>
      <c r="I234" s="221"/>
      <c r="J234" s="41"/>
      <c r="K234" s="41"/>
      <c r="L234" s="45"/>
      <c r="M234" s="222"/>
      <c r="N234" s="223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150</v>
      </c>
      <c r="AU234" s="18" t="s">
        <v>80</v>
      </c>
    </row>
    <row r="235" s="2" customFormat="1" ht="24.15" customHeight="1">
      <c r="A235" s="39"/>
      <c r="B235" s="40"/>
      <c r="C235" s="206" t="s">
        <v>432</v>
      </c>
      <c r="D235" s="206" t="s">
        <v>144</v>
      </c>
      <c r="E235" s="207" t="s">
        <v>433</v>
      </c>
      <c r="F235" s="208" t="s">
        <v>434</v>
      </c>
      <c r="G235" s="209" t="s">
        <v>414</v>
      </c>
      <c r="H235" s="210">
        <v>56</v>
      </c>
      <c r="I235" s="211"/>
      <c r="J235" s="212">
        <f>ROUND(I235*H235,2)</f>
        <v>0</v>
      </c>
      <c r="K235" s="208" t="s">
        <v>147</v>
      </c>
      <c r="L235" s="45"/>
      <c r="M235" s="213" t="s">
        <v>19</v>
      </c>
      <c r="N235" s="214" t="s">
        <v>41</v>
      </c>
      <c r="O235" s="85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148</v>
      </c>
      <c r="AT235" s="217" t="s">
        <v>144</v>
      </c>
      <c r="AU235" s="217" t="s">
        <v>80</v>
      </c>
      <c r="AY235" s="18" t="s">
        <v>142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78</v>
      </c>
      <c r="BK235" s="218">
        <f>ROUND(I235*H235,2)</f>
        <v>0</v>
      </c>
      <c r="BL235" s="18" t="s">
        <v>148</v>
      </c>
      <c r="BM235" s="217" t="s">
        <v>435</v>
      </c>
    </row>
    <row r="236" s="2" customFormat="1">
      <c r="A236" s="39"/>
      <c r="B236" s="40"/>
      <c r="C236" s="41"/>
      <c r="D236" s="219" t="s">
        <v>150</v>
      </c>
      <c r="E236" s="41"/>
      <c r="F236" s="220" t="s">
        <v>436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150</v>
      </c>
      <c r="AU236" s="18" t="s">
        <v>80</v>
      </c>
    </row>
    <row r="237" s="13" customFormat="1">
      <c r="A237" s="13"/>
      <c r="B237" s="224"/>
      <c r="C237" s="225"/>
      <c r="D237" s="226" t="s">
        <v>152</v>
      </c>
      <c r="E237" s="227" t="s">
        <v>19</v>
      </c>
      <c r="F237" s="228" t="s">
        <v>437</v>
      </c>
      <c r="G237" s="225"/>
      <c r="H237" s="229">
        <v>56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152</v>
      </c>
      <c r="AU237" s="235" t="s">
        <v>80</v>
      </c>
      <c r="AV237" s="13" t="s">
        <v>80</v>
      </c>
      <c r="AW237" s="13" t="s">
        <v>32</v>
      </c>
      <c r="AX237" s="13" t="s">
        <v>78</v>
      </c>
      <c r="AY237" s="235" t="s">
        <v>142</v>
      </c>
    </row>
    <row r="238" s="2" customFormat="1" ht="24.15" customHeight="1">
      <c r="A238" s="39"/>
      <c r="B238" s="40"/>
      <c r="C238" s="206" t="s">
        <v>438</v>
      </c>
      <c r="D238" s="206" t="s">
        <v>144</v>
      </c>
      <c r="E238" s="207" t="s">
        <v>439</v>
      </c>
      <c r="F238" s="208" t="s">
        <v>440</v>
      </c>
      <c r="G238" s="209" t="s">
        <v>414</v>
      </c>
      <c r="H238" s="210">
        <v>799</v>
      </c>
      <c r="I238" s="211"/>
      <c r="J238" s="212">
        <f>ROUND(I238*H238,2)</f>
        <v>0</v>
      </c>
      <c r="K238" s="208" t="s">
        <v>147</v>
      </c>
      <c r="L238" s="45"/>
      <c r="M238" s="213" t="s">
        <v>19</v>
      </c>
      <c r="N238" s="214" t="s">
        <v>41</v>
      </c>
      <c r="O238" s="85"/>
      <c r="P238" s="215">
        <f>O238*H238</f>
        <v>0</v>
      </c>
      <c r="Q238" s="215">
        <v>0.15540000000000001</v>
      </c>
      <c r="R238" s="215">
        <f>Q238*H238</f>
        <v>124.16460000000001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148</v>
      </c>
      <c r="AT238" s="217" t="s">
        <v>144</v>
      </c>
      <c r="AU238" s="217" t="s">
        <v>80</v>
      </c>
      <c r="AY238" s="18" t="s">
        <v>142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78</v>
      </c>
      <c r="BK238" s="218">
        <f>ROUND(I238*H238,2)</f>
        <v>0</v>
      </c>
      <c r="BL238" s="18" t="s">
        <v>148</v>
      </c>
      <c r="BM238" s="217" t="s">
        <v>441</v>
      </c>
    </row>
    <row r="239" s="2" customFormat="1">
      <c r="A239" s="39"/>
      <c r="B239" s="40"/>
      <c r="C239" s="41"/>
      <c r="D239" s="219" t="s">
        <v>150</v>
      </c>
      <c r="E239" s="41"/>
      <c r="F239" s="220" t="s">
        <v>442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80</v>
      </c>
    </row>
    <row r="240" s="2" customFormat="1">
      <c r="A240" s="39"/>
      <c r="B240" s="40"/>
      <c r="C240" s="41"/>
      <c r="D240" s="226" t="s">
        <v>250</v>
      </c>
      <c r="E240" s="41"/>
      <c r="F240" s="257" t="s">
        <v>443</v>
      </c>
      <c r="G240" s="41"/>
      <c r="H240" s="41"/>
      <c r="I240" s="221"/>
      <c r="J240" s="41"/>
      <c r="K240" s="41"/>
      <c r="L240" s="45"/>
      <c r="M240" s="222"/>
      <c r="N240" s="223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250</v>
      </c>
      <c r="AU240" s="18" t="s">
        <v>80</v>
      </c>
    </row>
    <row r="241" s="2" customFormat="1" ht="16.5" customHeight="1">
      <c r="A241" s="39"/>
      <c r="B241" s="40"/>
      <c r="C241" s="247" t="s">
        <v>444</v>
      </c>
      <c r="D241" s="247" t="s">
        <v>207</v>
      </c>
      <c r="E241" s="248" t="s">
        <v>445</v>
      </c>
      <c r="F241" s="249" t="s">
        <v>446</v>
      </c>
      <c r="G241" s="250" t="s">
        <v>414</v>
      </c>
      <c r="H241" s="251">
        <v>799</v>
      </c>
      <c r="I241" s="252"/>
      <c r="J241" s="253">
        <f>ROUND(I241*H241,2)</f>
        <v>0</v>
      </c>
      <c r="K241" s="249" t="s">
        <v>147</v>
      </c>
      <c r="L241" s="254"/>
      <c r="M241" s="255" t="s">
        <v>19</v>
      </c>
      <c r="N241" s="256" t="s">
        <v>41</v>
      </c>
      <c r="O241" s="85"/>
      <c r="P241" s="215">
        <f>O241*H241</f>
        <v>0</v>
      </c>
      <c r="Q241" s="215">
        <v>0.10199999999999999</v>
      </c>
      <c r="R241" s="215">
        <f>Q241*H241</f>
        <v>81.49799999999999</v>
      </c>
      <c r="S241" s="215">
        <v>0</v>
      </c>
      <c r="T241" s="21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190</v>
      </c>
      <c r="AT241" s="217" t="s">
        <v>207</v>
      </c>
      <c r="AU241" s="217" t="s">
        <v>80</v>
      </c>
      <c r="AY241" s="18" t="s">
        <v>142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78</v>
      </c>
      <c r="BK241" s="218">
        <f>ROUND(I241*H241,2)</f>
        <v>0</v>
      </c>
      <c r="BL241" s="18" t="s">
        <v>148</v>
      </c>
      <c r="BM241" s="217" t="s">
        <v>447</v>
      </c>
    </row>
    <row r="242" s="2" customFormat="1" ht="24.15" customHeight="1">
      <c r="A242" s="39"/>
      <c r="B242" s="40"/>
      <c r="C242" s="206" t="s">
        <v>448</v>
      </c>
      <c r="D242" s="206" t="s">
        <v>144</v>
      </c>
      <c r="E242" s="207" t="s">
        <v>449</v>
      </c>
      <c r="F242" s="208" t="s">
        <v>450</v>
      </c>
      <c r="G242" s="209" t="s">
        <v>414</v>
      </c>
      <c r="H242" s="210">
        <v>73</v>
      </c>
      <c r="I242" s="211"/>
      <c r="J242" s="212">
        <f>ROUND(I242*H242,2)</f>
        <v>0</v>
      </c>
      <c r="K242" s="208" t="s">
        <v>147</v>
      </c>
      <c r="L242" s="45"/>
      <c r="M242" s="213" t="s">
        <v>19</v>
      </c>
      <c r="N242" s="214" t="s">
        <v>41</v>
      </c>
      <c r="O242" s="85"/>
      <c r="P242" s="215">
        <f>O242*H242</f>
        <v>0</v>
      </c>
      <c r="Q242" s="215">
        <v>9.0000000000000006E-05</v>
      </c>
      <c r="R242" s="215">
        <f>Q242*H242</f>
        <v>0.0065700000000000003</v>
      </c>
      <c r="S242" s="215">
        <v>0</v>
      </c>
      <c r="T242" s="21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7" t="s">
        <v>148</v>
      </c>
      <c r="AT242" s="217" t="s">
        <v>144</v>
      </c>
      <c r="AU242" s="217" t="s">
        <v>80</v>
      </c>
      <c r="AY242" s="18" t="s">
        <v>142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78</v>
      </c>
      <c r="BK242" s="218">
        <f>ROUND(I242*H242,2)</f>
        <v>0</v>
      </c>
      <c r="BL242" s="18" t="s">
        <v>148</v>
      </c>
      <c r="BM242" s="217" t="s">
        <v>451</v>
      </c>
    </row>
    <row r="243" s="2" customFormat="1">
      <c r="A243" s="39"/>
      <c r="B243" s="40"/>
      <c r="C243" s="41"/>
      <c r="D243" s="219" t="s">
        <v>150</v>
      </c>
      <c r="E243" s="41"/>
      <c r="F243" s="220" t="s">
        <v>452</v>
      </c>
      <c r="G243" s="41"/>
      <c r="H243" s="41"/>
      <c r="I243" s="221"/>
      <c r="J243" s="41"/>
      <c r="K243" s="41"/>
      <c r="L243" s="45"/>
      <c r="M243" s="222"/>
      <c r="N243" s="223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150</v>
      </c>
      <c r="AU243" s="18" t="s">
        <v>80</v>
      </c>
    </row>
    <row r="244" s="2" customFormat="1" ht="16.5" customHeight="1">
      <c r="A244" s="39"/>
      <c r="B244" s="40"/>
      <c r="C244" s="206" t="s">
        <v>453</v>
      </c>
      <c r="D244" s="206" t="s">
        <v>144</v>
      </c>
      <c r="E244" s="207" t="s">
        <v>454</v>
      </c>
      <c r="F244" s="208" t="s">
        <v>455</v>
      </c>
      <c r="G244" s="209" t="s">
        <v>414</v>
      </c>
      <c r="H244" s="210">
        <v>73</v>
      </c>
      <c r="I244" s="211"/>
      <c r="J244" s="212">
        <f>ROUND(I244*H244,2)</f>
        <v>0</v>
      </c>
      <c r="K244" s="208" t="s">
        <v>147</v>
      </c>
      <c r="L244" s="45"/>
      <c r="M244" s="213" t="s">
        <v>19</v>
      </c>
      <c r="N244" s="214" t="s">
        <v>41</v>
      </c>
      <c r="O244" s="85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7" t="s">
        <v>148</v>
      </c>
      <c r="AT244" s="217" t="s">
        <v>144</v>
      </c>
      <c r="AU244" s="217" t="s">
        <v>80</v>
      </c>
      <c r="AY244" s="18" t="s">
        <v>142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78</v>
      </c>
      <c r="BK244" s="218">
        <f>ROUND(I244*H244,2)</f>
        <v>0</v>
      </c>
      <c r="BL244" s="18" t="s">
        <v>148</v>
      </c>
      <c r="BM244" s="217" t="s">
        <v>456</v>
      </c>
    </row>
    <row r="245" s="2" customFormat="1">
      <c r="A245" s="39"/>
      <c r="B245" s="40"/>
      <c r="C245" s="41"/>
      <c r="D245" s="219" t="s">
        <v>150</v>
      </c>
      <c r="E245" s="41"/>
      <c r="F245" s="220" t="s">
        <v>457</v>
      </c>
      <c r="G245" s="41"/>
      <c r="H245" s="41"/>
      <c r="I245" s="221"/>
      <c r="J245" s="41"/>
      <c r="K245" s="41"/>
      <c r="L245" s="45"/>
      <c r="M245" s="222"/>
      <c r="N245" s="223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150</v>
      </c>
      <c r="AU245" s="18" t="s">
        <v>80</v>
      </c>
    </row>
    <row r="246" s="2" customFormat="1" ht="24.15" customHeight="1">
      <c r="A246" s="39"/>
      <c r="B246" s="40"/>
      <c r="C246" s="206" t="s">
        <v>458</v>
      </c>
      <c r="D246" s="206" t="s">
        <v>144</v>
      </c>
      <c r="E246" s="207" t="s">
        <v>459</v>
      </c>
      <c r="F246" s="208" t="s">
        <v>460</v>
      </c>
      <c r="G246" s="209" t="s">
        <v>374</v>
      </c>
      <c r="H246" s="210">
        <v>3</v>
      </c>
      <c r="I246" s="211"/>
      <c r="J246" s="212">
        <f>ROUND(I246*H246,2)</f>
        <v>0</v>
      </c>
      <c r="K246" s="208" t="s">
        <v>147</v>
      </c>
      <c r="L246" s="45"/>
      <c r="M246" s="213" t="s">
        <v>19</v>
      </c>
      <c r="N246" s="214" t="s">
        <v>41</v>
      </c>
      <c r="O246" s="85"/>
      <c r="P246" s="215">
        <f>O246*H246</f>
        <v>0</v>
      </c>
      <c r="Q246" s="215">
        <v>0</v>
      </c>
      <c r="R246" s="215">
        <f>Q246*H246</f>
        <v>0</v>
      </c>
      <c r="S246" s="215">
        <v>0.0040000000000000001</v>
      </c>
      <c r="T246" s="216">
        <f>S246*H246</f>
        <v>0.012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7" t="s">
        <v>148</v>
      </c>
      <c r="AT246" s="217" t="s">
        <v>144</v>
      </c>
      <c r="AU246" s="217" t="s">
        <v>80</v>
      </c>
      <c r="AY246" s="18" t="s">
        <v>142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78</v>
      </c>
      <c r="BK246" s="218">
        <f>ROUND(I246*H246,2)</f>
        <v>0</v>
      </c>
      <c r="BL246" s="18" t="s">
        <v>148</v>
      </c>
      <c r="BM246" s="217" t="s">
        <v>461</v>
      </c>
    </row>
    <row r="247" s="2" customFormat="1">
      <c r="A247" s="39"/>
      <c r="B247" s="40"/>
      <c r="C247" s="41"/>
      <c r="D247" s="219" t="s">
        <v>150</v>
      </c>
      <c r="E247" s="41"/>
      <c r="F247" s="220" t="s">
        <v>462</v>
      </c>
      <c r="G247" s="41"/>
      <c r="H247" s="41"/>
      <c r="I247" s="221"/>
      <c r="J247" s="41"/>
      <c r="K247" s="41"/>
      <c r="L247" s="45"/>
      <c r="M247" s="222"/>
      <c r="N247" s="223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150</v>
      </c>
      <c r="AU247" s="18" t="s">
        <v>80</v>
      </c>
    </row>
    <row r="248" s="13" customFormat="1">
      <c r="A248" s="13"/>
      <c r="B248" s="224"/>
      <c r="C248" s="225"/>
      <c r="D248" s="226" t="s">
        <v>152</v>
      </c>
      <c r="E248" s="227" t="s">
        <v>19</v>
      </c>
      <c r="F248" s="228" t="s">
        <v>463</v>
      </c>
      <c r="G248" s="225"/>
      <c r="H248" s="229">
        <v>2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152</v>
      </c>
      <c r="AU248" s="235" t="s">
        <v>80</v>
      </c>
      <c r="AV248" s="13" t="s">
        <v>80</v>
      </c>
      <c r="AW248" s="13" t="s">
        <v>32</v>
      </c>
      <c r="AX248" s="13" t="s">
        <v>70</v>
      </c>
      <c r="AY248" s="235" t="s">
        <v>142</v>
      </c>
    </row>
    <row r="249" s="13" customFormat="1">
      <c r="A249" s="13"/>
      <c r="B249" s="224"/>
      <c r="C249" s="225"/>
      <c r="D249" s="226" t="s">
        <v>152</v>
      </c>
      <c r="E249" s="227" t="s">
        <v>19</v>
      </c>
      <c r="F249" s="228" t="s">
        <v>464</v>
      </c>
      <c r="G249" s="225"/>
      <c r="H249" s="229">
        <v>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152</v>
      </c>
      <c r="AU249" s="235" t="s">
        <v>80</v>
      </c>
      <c r="AV249" s="13" t="s">
        <v>80</v>
      </c>
      <c r="AW249" s="13" t="s">
        <v>32</v>
      </c>
      <c r="AX249" s="13" t="s">
        <v>70</v>
      </c>
      <c r="AY249" s="235" t="s">
        <v>142</v>
      </c>
    </row>
    <row r="250" s="14" customFormat="1">
      <c r="A250" s="14"/>
      <c r="B250" s="236"/>
      <c r="C250" s="237"/>
      <c r="D250" s="226" t="s">
        <v>152</v>
      </c>
      <c r="E250" s="238" t="s">
        <v>19</v>
      </c>
      <c r="F250" s="239" t="s">
        <v>168</v>
      </c>
      <c r="G250" s="237"/>
      <c r="H250" s="240">
        <v>3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152</v>
      </c>
      <c r="AU250" s="246" t="s">
        <v>80</v>
      </c>
      <c r="AV250" s="14" t="s">
        <v>148</v>
      </c>
      <c r="AW250" s="14" t="s">
        <v>32</v>
      </c>
      <c r="AX250" s="14" t="s">
        <v>78</v>
      </c>
      <c r="AY250" s="246" t="s">
        <v>142</v>
      </c>
    </row>
    <row r="251" s="12" customFormat="1" ht="22.8" customHeight="1">
      <c r="A251" s="12"/>
      <c r="B251" s="190"/>
      <c r="C251" s="191"/>
      <c r="D251" s="192" t="s">
        <v>69</v>
      </c>
      <c r="E251" s="204" t="s">
        <v>465</v>
      </c>
      <c r="F251" s="204" t="s">
        <v>466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SUM(P252:P262)</f>
        <v>0</v>
      </c>
      <c r="Q251" s="198"/>
      <c r="R251" s="199">
        <f>SUM(R252:R262)</f>
        <v>0</v>
      </c>
      <c r="S251" s="198"/>
      <c r="T251" s="200">
        <f>SUM(T252:T262)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78</v>
      </c>
      <c r="AT251" s="202" t="s">
        <v>69</v>
      </c>
      <c r="AU251" s="202" t="s">
        <v>78</v>
      </c>
      <c r="AY251" s="201" t="s">
        <v>142</v>
      </c>
      <c r="BK251" s="203">
        <f>SUM(BK252:BK262)</f>
        <v>0</v>
      </c>
    </row>
    <row r="252" s="2" customFormat="1" ht="24.15" customHeight="1">
      <c r="A252" s="39"/>
      <c r="B252" s="40"/>
      <c r="C252" s="206" t="s">
        <v>467</v>
      </c>
      <c r="D252" s="206" t="s">
        <v>144</v>
      </c>
      <c r="E252" s="207" t="s">
        <v>468</v>
      </c>
      <c r="F252" s="208" t="s">
        <v>469</v>
      </c>
      <c r="G252" s="209" t="s">
        <v>210</v>
      </c>
      <c r="H252" s="210">
        <v>33.546999999999997</v>
      </c>
      <c r="I252" s="211"/>
      <c r="J252" s="212">
        <f>ROUND(I252*H252,2)</f>
        <v>0</v>
      </c>
      <c r="K252" s="208" t="s">
        <v>147</v>
      </c>
      <c r="L252" s="45"/>
      <c r="M252" s="213" t="s">
        <v>19</v>
      </c>
      <c r="N252" s="214" t="s">
        <v>41</v>
      </c>
      <c r="O252" s="85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148</v>
      </c>
      <c r="AT252" s="217" t="s">
        <v>144</v>
      </c>
      <c r="AU252" s="217" t="s">
        <v>80</v>
      </c>
      <c r="AY252" s="18" t="s">
        <v>142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78</v>
      </c>
      <c r="BK252" s="218">
        <f>ROUND(I252*H252,2)</f>
        <v>0</v>
      </c>
      <c r="BL252" s="18" t="s">
        <v>148</v>
      </c>
      <c r="BM252" s="217" t="s">
        <v>470</v>
      </c>
    </row>
    <row r="253" s="2" customFormat="1">
      <c r="A253" s="39"/>
      <c r="B253" s="40"/>
      <c r="C253" s="41"/>
      <c r="D253" s="219" t="s">
        <v>150</v>
      </c>
      <c r="E253" s="41"/>
      <c r="F253" s="220" t="s">
        <v>471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150</v>
      </c>
      <c r="AU253" s="18" t="s">
        <v>80</v>
      </c>
    </row>
    <row r="254" s="2" customFormat="1" ht="24.15" customHeight="1">
      <c r="A254" s="39"/>
      <c r="B254" s="40"/>
      <c r="C254" s="206" t="s">
        <v>472</v>
      </c>
      <c r="D254" s="206" t="s">
        <v>144</v>
      </c>
      <c r="E254" s="207" t="s">
        <v>473</v>
      </c>
      <c r="F254" s="208" t="s">
        <v>474</v>
      </c>
      <c r="G254" s="209" t="s">
        <v>210</v>
      </c>
      <c r="H254" s="210">
        <v>637.39300000000003</v>
      </c>
      <c r="I254" s="211"/>
      <c r="J254" s="212">
        <f>ROUND(I254*H254,2)</f>
        <v>0</v>
      </c>
      <c r="K254" s="208" t="s">
        <v>147</v>
      </c>
      <c r="L254" s="45"/>
      <c r="M254" s="213" t="s">
        <v>19</v>
      </c>
      <c r="N254" s="214" t="s">
        <v>41</v>
      </c>
      <c r="O254" s="85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7" t="s">
        <v>148</v>
      </c>
      <c r="AT254" s="217" t="s">
        <v>144</v>
      </c>
      <c r="AU254" s="217" t="s">
        <v>80</v>
      </c>
      <c r="AY254" s="18" t="s">
        <v>142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78</v>
      </c>
      <c r="BK254" s="218">
        <f>ROUND(I254*H254,2)</f>
        <v>0</v>
      </c>
      <c r="BL254" s="18" t="s">
        <v>148</v>
      </c>
      <c r="BM254" s="217" t="s">
        <v>475</v>
      </c>
    </row>
    <row r="255" s="2" customFormat="1">
      <c r="A255" s="39"/>
      <c r="B255" s="40"/>
      <c r="C255" s="41"/>
      <c r="D255" s="219" t="s">
        <v>150</v>
      </c>
      <c r="E255" s="41"/>
      <c r="F255" s="220" t="s">
        <v>476</v>
      </c>
      <c r="G255" s="41"/>
      <c r="H255" s="41"/>
      <c r="I255" s="221"/>
      <c r="J255" s="41"/>
      <c r="K255" s="41"/>
      <c r="L255" s="45"/>
      <c r="M255" s="222"/>
      <c r="N255" s="223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150</v>
      </c>
      <c r="AU255" s="18" t="s">
        <v>80</v>
      </c>
    </row>
    <row r="256" s="13" customFormat="1">
      <c r="A256" s="13"/>
      <c r="B256" s="224"/>
      <c r="C256" s="225"/>
      <c r="D256" s="226" t="s">
        <v>152</v>
      </c>
      <c r="E256" s="225"/>
      <c r="F256" s="228" t="s">
        <v>477</v>
      </c>
      <c r="G256" s="225"/>
      <c r="H256" s="229">
        <v>637.39300000000003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152</v>
      </c>
      <c r="AU256" s="235" t="s">
        <v>80</v>
      </c>
      <c r="AV256" s="13" t="s">
        <v>80</v>
      </c>
      <c r="AW256" s="13" t="s">
        <v>4</v>
      </c>
      <c r="AX256" s="13" t="s">
        <v>78</v>
      </c>
      <c r="AY256" s="235" t="s">
        <v>142</v>
      </c>
    </row>
    <row r="257" s="2" customFormat="1" ht="24.15" customHeight="1">
      <c r="A257" s="39"/>
      <c r="B257" s="40"/>
      <c r="C257" s="206" t="s">
        <v>478</v>
      </c>
      <c r="D257" s="206" t="s">
        <v>144</v>
      </c>
      <c r="E257" s="207" t="s">
        <v>479</v>
      </c>
      <c r="F257" s="208" t="s">
        <v>480</v>
      </c>
      <c r="G257" s="209" t="s">
        <v>210</v>
      </c>
      <c r="H257" s="210">
        <v>0.012</v>
      </c>
      <c r="I257" s="211"/>
      <c r="J257" s="212">
        <f>ROUND(I257*H257,2)</f>
        <v>0</v>
      </c>
      <c r="K257" s="208" t="s">
        <v>147</v>
      </c>
      <c r="L257" s="45"/>
      <c r="M257" s="213" t="s">
        <v>19</v>
      </c>
      <c r="N257" s="214" t="s">
        <v>41</v>
      </c>
      <c r="O257" s="85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148</v>
      </c>
      <c r="AT257" s="217" t="s">
        <v>144</v>
      </c>
      <c r="AU257" s="217" t="s">
        <v>80</v>
      </c>
      <c r="AY257" s="18" t="s">
        <v>142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78</v>
      </c>
      <c r="BK257" s="218">
        <f>ROUND(I257*H257,2)</f>
        <v>0</v>
      </c>
      <c r="BL257" s="18" t="s">
        <v>148</v>
      </c>
      <c r="BM257" s="217" t="s">
        <v>481</v>
      </c>
    </row>
    <row r="258" s="2" customFormat="1">
      <c r="A258" s="39"/>
      <c r="B258" s="40"/>
      <c r="C258" s="41"/>
      <c r="D258" s="219" t="s">
        <v>150</v>
      </c>
      <c r="E258" s="41"/>
      <c r="F258" s="220" t="s">
        <v>482</v>
      </c>
      <c r="G258" s="41"/>
      <c r="H258" s="41"/>
      <c r="I258" s="221"/>
      <c r="J258" s="41"/>
      <c r="K258" s="41"/>
      <c r="L258" s="45"/>
      <c r="M258" s="222"/>
      <c r="N258" s="223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150</v>
      </c>
      <c r="AU258" s="18" t="s">
        <v>80</v>
      </c>
    </row>
    <row r="259" s="2" customFormat="1" ht="24.15" customHeight="1">
      <c r="A259" s="39"/>
      <c r="B259" s="40"/>
      <c r="C259" s="206" t="s">
        <v>483</v>
      </c>
      <c r="D259" s="206" t="s">
        <v>144</v>
      </c>
      <c r="E259" s="207" t="s">
        <v>484</v>
      </c>
      <c r="F259" s="208" t="s">
        <v>485</v>
      </c>
      <c r="G259" s="209" t="s">
        <v>210</v>
      </c>
      <c r="H259" s="210">
        <v>17.695</v>
      </c>
      <c r="I259" s="211"/>
      <c r="J259" s="212">
        <f>ROUND(I259*H259,2)</f>
        <v>0</v>
      </c>
      <c r="K259" s="208" t="s">
        <v>147</v>
      </c>
      <c r="L259" s="45"/>
      <c r="M259" s="213" t="s">
        <v>19</v>
      </c>
      <c r="N259" s="214" t="s">
        <v>41</v>
      </c>
      <c r="O259" s="85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148</v>
      </c>
      <c r="AT259" s="217" t="s">
        <v>144</v>
      </c>
      <c r="AU259" s="217" t="s">
        <v>80</v>
      </c>
      <c r="AY259" s="18" t="s">
        <v>142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78</v>
      </c>
      <c r="BK259" s="218">
        <f>ROUND(I259*H259,2)</f>
        <v>0</v>
      </c>
      <c r="BL259" s="18" t="s">
        <v>148</v>
      </c>
      <c r="BM259" s="217" t="s">
        <v>486</v>
      </c>
    </row>
    <row r="260" s="2" customFormat="1">
      <c r="A260" s="39"/>
      <c r="B260" s="40"/>
      <c r="C260" s="41"/>
      <c r="D260" s="219" t="s">
        <v>150</v>
      </c>
      <c r="E260" s="41"/>
      <c r="F260" s="220" t="s">
        <v>487</v>
      </c>
      <c r="G260" s="41"/>
      <c r="H260" s="41"/>
      <c r="I260" s="221"/>
      <c r="J260" s="41"/>
      <c r="K260" s="41"/>
      <c r="L260" s="45"/>
      <c r="M260" s="222"/>
      <c r="N260" s="223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150</v>
      </c>
      <c r="AU260" s="18" t="s">
        <v>80</v>
      </c>
    </row>
    <row r="261" s="2" customFormat="1" ht="24.15" customHeight="1">
      <c r="A261" s="39"/>
      <c r="B261" s="40"/>
      <c r="C261" s="206" t="s">
        <v>488</v>
      </c>
      <c r="D261" s="206" t="s">
        <v>144</v>
      </c>
      <c r="E261" s="207" t="s">
        <v>489</v>
      </c>
      <c r="F261" s="208" t="s">
        <v>490</v>
      </c>
      <c r="G261" s="209" t="s">
        <v>210</v>
      </c>
      <c r="H261" s="210">
        <v>15.84</v>
      </c>
      <c r="I261" s="211"/>
      <c r="J261" s="212">
        <f>ROUND(I261*H261,2)</f>
        <v>0</v>
      </c>
      <c r="K261" s="208" t="s">
        <v>147</v>
      </c>
      <c r="L261" s="45"/>
      <c r="M261" s="213" t="s">
        <v>19</v>
      </c>
      <c r="N261" s="214" t="s">
        <v>41</v>
      </c>
      <c r="O261" s="85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148</v>
      </c>
      <c r="AT261" s="217" t="s">
        <v>144</v>
      </c>
      <c r="AU261" s="217" t="s">
        <v>80</v>
      </c>
      <c r="AY261" s="18" t="s">
        <v>142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78</v>
      </c>
      <c r="BK261" s="218">
        <f>ROUND(I261*H261,2)</f>
        <v>0</v>
      </c>
      <c r="BL261" s="18" t="s">
        <v>148</v>
      </c>
      <c r="BM261" s="217" t="s">
        <v>491</v>
      </c>
    </row>
    <row r="262" s="2" customFormat="1">
      <c r="A262" s="39"/>
      <c r="B262" s="40"/>
      <c r="C262" s="41"/>
      <c r="D262" s="219" t="s">
        <v>150</v>
      </c>
      <c r="E262" s="41"/>
      <c r="F262" s="220" t="s">
        <v>492</v>
      </c>
      <c r="G262" s="41"/>
      <c r="H262" s="41"/>
      <c r="I262" s="221"/>
      <c r="J262" s="41"/>
      <c r="K262" s="41"/>
      <c r="L262" s="45"/>
      <c r="M262" s="222"/>
      <c r="N262" s="223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150</v>
      </c>
      <c r="AU262" s="18" t="s">
        <v>80</v>
      </c>
    </row>
    <row r="263" s="12" customFormat="1" ht="22.8" customHeight="1">
      <c r="A263" s="12"/>
      <c r="B263" s="190"/>
      <c r="C263" s="191"/>
      <c r="D263" s="192" t="s">
        <v>69</v>
      </c>
      <c r="E263" s="204" t="s">
        <v>493</v>
      </c>
      <c r="F263" s="204" t="s">
        <v>494</v>
      </c>
      <c r="G263" s="191"/>
      <c r="H263" s="191"/>
      <c r="I263" s="194"/>
      <c r="J263" s="205">
        <f>BK263</f>
        <v>0</v>
      </c>
      <c r="K263" s="191"/>
      <c r="L263" s="196"/>
      <c r="M263" s="197"/>
      <c r="N263" s="198"/>
      <c r="O263" s="198"/>
      <c r="P263" s="199">
        <f>SUM(P264:P265)</f>
        <v>0</v>
      </c>
      <c r="Q263" s="198"/>
      <c r="R263" s="199">
        <f>SUM(R264:R265)</f>
        <v>0</v>
      </c>
      <c r="S263" s="198"/>
      <c r="T263" s="200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1" t="s">
        <v>78</v>
      </c>
      <c r="AT263" s="202" t="s">
        <v>69</v>
      </c>
      <c r="AU263" s="202" t="s">
        <v>78</v>
      </c>
      <c r="AY263" s="201" t="s">
        <v>142</v>
      </c>
      <c r="BK263" s="203">
        <f>SUM(BK264:BK265)</f>
        <v>0</v>
      </c>
    </row>
    <row r="264" s="2" customFormat="1" ht="24.15" customHeight="1">
      <c r="A264" s="39"/>
      <c r="B264" s="40"/>
      <c r="C264" s="206" t="s">
        <v>495</v>
      </c>
      <c r="D264" s="206" t="s">
        <v>144</v>
      </c>
      <c r="E264" s="207" t="s">
        <v>496</v>
      </c>
      <c r="F264" s="208" t="s">
        <v>497</v>
      </c>
      <c r="G264" s="209" t="s">
        <v>210</v>
      </c>
      <c r="H264" s="210">
        <v>351.03699999999998</v>
      </c>
      <c r="I264" s="211"/>
      <c r="J264" s="212">
        <f>ROUND(I264*H264,2)</f>
        <v>0</v>
      </c>
      <c r="K264" s="208" t="s">
        <v>147</v>
      </c>
      <c r="L264" s="45"/>
      <c r="M264" s="213" t="s">
        <v>19</v>
      </c>
      <c r="N264" s="214" t="s">
        <v>41</v>
      </c>
      <c r="O264" s="85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7" t="s">
        <v>148</v>
      </c>
      <c r="AT264" s="217" t="s">
        <v>144</v>
      </c>
      <c r="AU264" s="217" t="s">
        <v>80</v>
      </c>
      <c r="AY264" s="18" t="s">
        <v>142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78</v>
      </c>
      <c r="BK264" s="218">
        <f>ROUND(I264*H264,2)</f>
        <v>0</v>
      </c>
      <c r="BL264" s="18" t="s">
        <v>148</v>
      </c>
      <c r="BM264" s="217" t="s">
        <v>498</v>
      </c>
    </row>
    <row r="265" s="2" customFormat="1">
      <c r="A265" s="39"/>
      <c r="B265" s="40"/>
      <c r="C265" s="41"/>
      <c r="D265" s="219" t="s">
        <v>150</v>
      </c>
      <c r="E265" s="41"/>
      <c r="F265" s="220" t="s">
        <v>499</v>
      </c>
      <c r="G265" s="41"/>
      <c r="H265" s="41"/>
      <c r="I265" s="221"/>
      <c r="J265" s="41"/>
      <c r="K265" s="41"/>
      <c r="L265" s="45"/>
      <c r="M265" s="268"/>
      <c r="N265" s="269"/>
      <c r="O265" s="270"/>
      <c r="P265" s="270"/>
      <c r="Q265" s="270"/>
      <c r="R265" s="270"/>
      <c r="S265" s="270"/>
      <c r="T265" s="271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150</v>
      </c>
      <c r="AU265" s="18" t="s">
        <v>80</v>
      </c>
    </row>
    <row r="266" s="2" customFormat="1" ht="6.96" customHeight="1">
      <c r="A266" s="39"/>
      <c r="B266" s="60"/>
      <c r="C266" s="61"/>
      <c r="D266" s="61"/>
      <c r="E266" s="61"/>
      <c r="F266" s="61"/>
      <c r="G266" s="61"/>
      <c r="H266" s="61"/>
      <c r="I266" s="61"/>
      <c r="J266" s="61"/>
      <c r="K266" s="61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izlF8fsUBT1wZN5JTAb90+DGPtlDk5sMuO0rvu9aPTnKlvQNviDnpxD3DWBfQRfGK/gPsFWRTD40PaW2PFVWQA==" hashValue="dI+emQ9IsYwt2bEzyu68b2TIyCi7lwIKRqdmfsY5c6tlW7bPST4BeVqC9LQOWV4CZyjJZe1zDA/0NR0qf1Oskg==" algorithmName="SHA-512" password="CC35"/>
  <autoFilter ref="C85:K2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113107323"/>
    <hyperlink ref="F93" r:id="rId2" display="https://podminky.urs.cz/item/CS_URS_2022_02/113107342"/>
    <hyperlink ref="F96" r:id="rId3" display="https://podminky.urs.cz/item/CS_URS_2022_02/113154113"/>
    <hyperlink ref="F99" r:id="rId4" display="https://podminky.urs.cz/item/CS_URS_2022_02/121112003"/>
    <hyperlink ref="F104" r:id="rId5" display="https://podminky.urs.cz/item/CS_URS_2022_02/131351100"/>
    <hyperlink ref="F109" r:id="rId6" display="https://podminky.urs.cz/item/CS_URS_2022_02/132251102"/>
    <hyperlink ref="F112" r:id="rId7" display="https://podminky.urs.cz/item/CS_URS_2022_02/162651112"/>
    <hyperlink ref="F115" r:id="rId8" display="https://podminky.urs.cz/item/CS_URS_2022_02/162751137"/>
    <hyperlink ref="F118" r:id="rId9" display="https://podminky.urs.cz/item/CS_URS_2022_02/162751139"/>
    <hyperlink ref="F121" r:id="rId10" display="https://podminky.urs.cz/item/CS_URS_2022_02/167151101"/>
    <hyperlink ref="F125" r:id="rId11" display="https://podminky.urs.cz/item/CS_URS_2022_02/171201231"/>
    <hyperlink ref="F128" r:id="rId12" display="https://podminky.urs.cz/item/CS_URS_2022_02/171251201"/>
    <hyperlink ref="F130" r:id="rId13" display="https://podminky.urs.cz/item/CS_URS_2022_02/181111111"/>
    <hyperlink ref="F133" r:id="rId14" display="https://podminky.urs.cz/item/CS_URS_2022_02/181311103"/>
    <hyperlink ref="F136" r:id="rId15" display="https://podminky.urs.cz/item/CS_URS_2022_02/181411141"/>
    <hyperlink ref="F142" r:id="rId16" display="https://podminky.urs.cz/item/CS_URS_2022_02/564831111"/>
    <hyperlink ref="F146" r:id="rId17" display="https://podminky.urs.cz/item/CS_URS_2022_02/564871011"/>
    <hyperlink ref="F150" r:id="rId18" display="https://podminky.urs.cz/item/CS_URS_2022_02/564871016"/>
    <hyperlink ref="F153" r:id="rId19" display="https://podminky.urs.cz/item/CS_URS_2022_02/565145101"/>
    <hyperlink ref="F157" r:id="rId20" display="https://podminky.urs.cz/item/CS_URS_2022_02/566301111"/>
    <hyperlink ref="F161" r:id="rId21" display="https://podminky.urs.cz/item/CS_URS_2022_02/566501111"/>
    <hyperlink ref="F164" r:id="rId22" display="https://podminky.urs.cz/item/CS_URS_2022_02/567122114"/>
    <hyperlink ref="F167" r:id="rId23" display="https://podminky.urs.cz/item/CS_URS_2022_02/567132115"/>
    <hyperlink ref="F171" r:id="rId24" display="https://podminky.urs.cz/item/CS_URS_2022_02/567511121"/>
    <hyperlink ref="F176" r:id="rId25" display="https://podminky.urs.cz/item/CS_URS_2022_02/567512122"/>
    <hyperlink ref="F186" r:id="rId26" display="https://podminky.urs.cz/item/CS_URS_2022_02/569951133"/>
    <hyperlink ref="F189" r:id="rId27" display="https://podminky.urs.cz/item/CS_URS_2022_02/573111112"/>
    <hyperlink ref="F192" r:id="rId28" display="https://podminky.urs.cz/item/CS_URS_2022_02/573231106"/>
    <hyperlink ref="F195" r:id="rId29" display="https://podminky.urs.cz/item/CS_URS_2022_02/573231108"/>
    <hyperlink ref="F198" r:id="rId30" display="https://podminky.urs.cz/item/CS_URS_2022_02/577134111"/>
    <hyperlink ref="F201" r:id="rId31" display="https://podminky.urs.cz/item/CS_URS_2022_02/577154121"/>
    <hyperlink ref="F204" r:id="rId32" display="https://podminky.urs.cz/item/CS_URS_2022_02/596412210"/>
    <hyperlink ref="F213" r:id="rId33" display="https://podminky.urs.cz/item/CS_URS_2022_02/899331111"/>
    <hyperlink ref="F215" r:id="rId34" display="https://podminky.urs.cz/item/CS_URS_2022_02/899431111"/>
    <hyperlink ref="F218" r:id="rId35" display="https://podminky.urs.cz/item/CS_URS_2022_02/914111111"/>
    <hyperlink ref="F223" r:id="rId36" display="https://podminky.urs.cz/item/CS_URS_2022_02/914511111"/>
    <hyperlink ref="F228" r:id="rId37" display="https://podminky.urs.cz/item/CS_URS_2022_02/915111111"/>
    <hyperlink ref="F230" r:id="rId38" display="https://podminky.urs.cz/item/CS_URS_2022_02/915121121"/>
    <hyperlink ref="F232" r:id="rId39" display="https://podminky.urs.cz/item/CS_URS_2022_02/915211111"/>
    <hyperlink ref="F234" r:id="rId40" display="https://podminky.urs.cz/item/CS_URS_2022_02/915221121"/>
    <hyperlink ref="F236" r:id="rId41" display="https://podminky.urs.cz/item/CS_URS_2022_02/915611111"/>
    <hyperlink ref="F239" r:id="rId42" display="https://podminky.urs.cz/item/CS_URS_2022_02/916131213"/>
    <hyperlink ref="F243" r:id="rId43" display="https://podminky.urs.cz/item/CS_URS_2022_02/919122121"/>
    <hyperlink ref="F245" r:id="rId44" display="https://podminky.urs.cz/item/CS_URS_2022_02/919735113"/>
    <hyperlink ref="F247" r:id="rId45" display="https://podminky.urs.cz/item/CS_URS_2022_02/966006211"/>
    <hyperlink ref="F253" r:id="rId46" display="https://podminky.urs.cz/item/CS_URS_2022_02/997221551"/>
    <hyperlink ref="F255" r:id="rId47" display="https://podminky.urs.cz/item/CS_URS_2022_02/997221559"/>
    <hyperlink ref="F258" r:id="rId48" display="https://podminky.urs.cz/item/CS_URS_2022_02/997221615"/>
    <hyperlink ref="F260" r:id="rId49" display="https://podminky.urs.cz/item/CS_URS_2022_02/997221645"/>
    <hyperlink ref="F262" r:id="rId50" display="https://podminky.urs.cz/item/CS_URS_2022_02/997221655"/>
    <hyperlink ref="F265" r:id="rId51" display="https://podminky.urs.cz/item/CS_URS_2022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80</v>
      </c>
    </row>
    <row r="4" s="1" customFormat="1" ht="24.96" customHeight="1">
      <c r="B4" s="21"/>
      <c r="D4" s="132" t="s">
        <v>101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Štolmíř, ul. Za Rybníkem, údržba místní komunikace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114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500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27. 7. 2022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28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28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33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34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36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38</v>
      </c>
      <c r="G32" s="39"/>
      <c r="H32" s="39"/>
      <c r="I32" s="147" t="s">
        <v>37</v>
      </c>
      <c r="J32" s="147" t="s">
        <v>39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40</v>
      </c>
      <c r="E33" s="134" t="s">
        <v>41</v>
      </c>
      <c r="F33" s="149">
        <f>ROUND((SUM(BE83:BE102)),  2)</f>
        <v>0</v>
      </c>
      <c r="G33" s="39"/>
      <c r="H33" s="39"/>
      <c r="I33" s="150">
        <v>0.20999999999999999</v>
      </c>
      <c r="J33" s="149">
        <f>ROUND(((SUM(BE83:BE102))*I33),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42</v>
      </c>
      <c r="F34" s="149">
        <f>ROUND((SUM(BF83:BF102)),  2)</f>
        <v>0</v>
      </c>
      <c r="G34" s="39"/>
      <c r="H34" s="39"/>
      <c r="I34" s="150">
        <v>0.14999999999999999</v>
      </c>
      <c r="J34" s="149">
        <f>ROUND(((SUM(BF83:BF102))*I34),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43</v>
      </c>
      <c r="F35" s="149">
        <f>ROUND((SUM(BG83:BG102)),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44</v>
      </c>
      <c r="F36" s="149">
        <f>ROUND((SUM(BH83:BH102)),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45</v>
      </c>
      <c r="F37" s="149">
        <f>ROUND((SUM(BI83:BI102)),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Štolmíř, ul. Za Rybníkem, údržba místní komunikace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01_v - VRN-uznatelné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Štolmíř</v>
      </c>
      <c r="G52" s="41"/>
      <c r="H52" s="41"/>
      <c r="I52" s="33" t="s">
        <v>23</v>
      </c>
      <c r="J52" s="73" t="str">
        <f>IF(J12="","",J12)</f>
        <v>27. 7. 2022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7"/>
      <c r="C60" s="168"/>
      <c r="D60" s="169" t="s">
        <v>501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502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503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504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127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>Štolmíř, ul. Za Rybníkem, údržba místní komunikace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114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01_v - VRN-uznatelné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Štolmíř</v>
      </c>
      <c r="G77" s="41"/>
      <c r="H77" s="41"/>
      <c r="I77" s="33" t="s">
        <v>23</v>
      </c>
      <c r="J77" s="73" t="str">
        <f>IF(J12="","",J12)</f>
        <v>27. 7. 2022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31</v>
      </c>
      <c r="J79" s="37" t="str">
        <f>E21</f>
        <v xml:space="preserve"> 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128</v>
      </c>
      <c r="D82" s="182" t="s">
        <v>55</v>
      </c>
      <c r="E82" s="182" t="s">
        <v>51</v>
      </c>
      <c r="F82" s="182" t="s">
        <v>52</v>
      </c>
      <c r="G82" s="182" t="s">
        <v>129</v>
      </c>
      <c r="H82" s="182" t="s">
        <v>130</v>
      </c>
      <c r="I82" s="182" t="s">
        <v>131</v>
      </c>
      <c r="J82" s="182" t="s">
        <v>118</v>
      </c>
      <c r="K82" s="183" t="s">
        <v>132</v>
      </c>
      <c r="L82" s="184"/>
      <c r="M82" s="93" t="s">
        <v>19</v>
      </c>
      <c r="N82" s="94" t="s">
        <v>40</v>
      </c>
      <c r="O82" s="94" t="s">
        <v>133</v>
      </c>
      <c r="P82" s="94" t="s">
        <v>134</v>
      </c>
      <c r="Q82" s="94" t="s">
        <v>135</v>
      </c>
      <c r="R82" s="94" t="s">
        <v>136</v>
      </c>
      <c r="S82" s="94" t="s">
        <v>137</v>
      </c>
      <c r="T82" s="95" t="s">
        <v>138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139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6"/>
      <c r="N83" s="186"/>
      <c r="O83" s="97"/>
      <c r="P83" s="187">
        <f>P84</f>
        <v>0</v>
      </c>
      <c r="Q83" s="97"/>
      <c r="R83" s="187">
        <f>R84</f>
        <v>0</v>
      </c>
      <c r="S83" s="97"/>
      <c r="T83" s="188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119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69</v>
      </c>
      <c r="E84" s="193" t="s">
        <v>505</v>
      </c>
      <c r="F84" s="193" t="s">
        <v>506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P85+P95+P99</f>
        <v>0</v>
      </c>
      <c r="Q84" s="198"/>
      <c r="R84" s="199">
        <f>R85+R95+R99</f>
        <v>0</v>
      </c>
      <c r="S84" s="198"/>
      <c r="T84" s="200">
        <f>T85+T95+T99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169</v>
      </c>
      <c r="AT84" s="202" t="s">
        <v>69</v>
      </c>
      <c r="AU84" s="202" t="s">
        <v>70</v>
      </c>
      <c r="AY84" s="201" t="s">
        <v>142</v>
      </c>
      <c r="BK84" s="203">
        <f>BK85+BK95+BK99</f>
        <v>0</v>
      </c>
    </row>
    <row r="85" s="12" customFormat="1" ht="22.8" customHeight="1">
      <c r="A85" s="12"/>
      <c r="B85" s="190"/>
      <c r="C85" s="191"/>
      <c r="D85" s="192" t="s">
        <v>69</v>
      </c>
      <c r="E85" s="204" t="s">
        <v>507</v>
      </c>
      <c r="F85" s="204" t="s">
        <v>508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SUM(P86:P94)</f>
        <v>0</v>
      </c>
      <c r="Q85" s="198"/>
      <c r="R85" s="199">
        <f>SUM(R86:R94)</f>
        <v>0</v>
      </c>
      <c r="S85" s="198"/>
      <c r="T85" s="200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169</v>
      </c>
      <c r="AT85" s="202" t="s">
        <v>69</v>
      </c>
      <c r="AU85" s="202" t="s">
        <v>78</v>
      </c>
      <c r="AY85" s="201" t="s">
        <v>142</v>
      </c>
      <c r="BK85" s="203">
        <f>SUM(BK86:BK94)</f>
        <v>0</v>
      </c>
    </row>
    <row r="86" s="2" customFormat="1" ht="16.5" customHeight="1">
      <c r="A86" s="39"/>
      <c r="B86" s="40"/>
      <c r="C86" s="206" t="s">
        <v>78</v>
      </c>
      <c r="D86" s="206" t="s">
        <v>144</v>
      </c>
      <c r="E86" s="207" t="s">
        <v>509</v>
      </c>
      <c r="F86" s="208" t="s">
        <v>510</v>
      </c>
      <c r="G86" s="209" t="s">
        <v>511</v>
      </c>
      <c r="H86" s="210">
        <v>1</v>
      </c>
      <c r="I86" s="211"/>
      <c r="J86" s="212">
        <f>ROUND(I86*H86,2)</f>
        <v>0</v>
      </c>
      <c r="K86" s="208" t="s">
        <v>147</v>
      </c>
      <c r="L86" s="45"/>
      <c r="M86" s="213" t="s">
        <v>19</v>
      </c>
      <c r="N86" s="214" t="s">
        <v>41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512</v>
      </c>
      <c r="AT86" s="217" t="s">
        <v>144</v>
      </c>
      <c r="AU86" s="217" t="s">
        <v>80</v>
      </c>
      <c r="AY86" s="18" t="s">
        <v>142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78</v>
      </c>
      <c r="BK86" s="218">
        <f>ROUND(I86*H86,2)</f>
        <v>0</v>
      </c>
      <c r="BL86" s="18" t="s">
        <v>512</v>
      </c>
      <c r="BM86" s="217" t="s">
        <v>513</v>
      </c>
    </row>
    <row r="87" s="2" customFormat="1">
      <c r="A87" s="39"/>
      <c r="B87" s="40"/>
      <c r="C87" s="41"/>
      <c r="D87" s="219" t="s">
        <v>150</v>
      </c>
      <c r="E87" s="41"/>
      <c r="F87" s="220" t="s">
        <v>514</v>
      </c>
      <c r="G87" s="41"/>
      <c r="H87" s="41"/>
      <c r="I87" s="221"/>
      <c r="J87" s="41"/>
      <c r="K87" s="41"/>
      <c r="L87" s="45"/>
      <c r="M87" s="222"/>
      <c r="N87" s="223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150</v>
      </c>
      <c r="AU87" s="18" t="s">
        <v>80</v>
      </c>
    </row>
    <row r="88" s="2" customFormat="1">
      <c r="A88" s="39"/>
      <c r="B88" s="40"/>
      <c r="C88" s="41"/>
      <c r="D88" s="226" t="s">
        <v>250</v>
      </c>
      <c r="E88" s="41"/>
      <c r="F88" s="257" t="s">
        <v>515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250</v>
      </c>
      <c r="AU88" s="18" t="s">
        <v>80</v>
      </c>
    </row>
    <row r="89" s="2" customFormat="1" ht="16.5" customHeight="1">
      <c r="A89" s="39"/>
      <c r="B89" s="40"/>
      <c r="C89" s="206" t="s">
        <v>80</v>
      </c>
      <c r="D89" s="206" t="s">
        <v>144</v>
      </c>
      <c r="E89" s="207" t="s">
        <v>516</v>
      </c>
      <c r="F89" s="208" t="s">
        <v>517</v>
      </c>
      <c r="G89" s="209" t="s">
        <v>511</v>
      </c>
      <c r="H89" s="210">
        <v>1</v>
      </c>
      <c r="I89" s="211"/>
      <c r="J89" s="212">
        <f>ROUND(I89*H89,2)</f>
        <v>0</v>
      </c>
      <c r="K89" s="208" t="s">
        <v>147</v>
      </c>
      <c r="L89" s="45"/>
      <c r="M89" s="213" t="s">
        <v>19</v>
      </c>
      <c r="N89" s="214" t="s">
        <v>41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512</v>
      </c>
      <c r="AT89" s="217" t="s">
        <v>144</v>
      </c>
      <c r="AU89" s="217" t="s">
        <v>80</v>
      </c>
      <c r="AY89" s="18" t="s">
        <v>142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78</v>
      </c>
      <c r="BK89" s="218">
        <f>ROUND(I89*H89,2)</f>
        <v>0</v>
      </c>
      <c r="BL89" s="18" t="s">
        <v>512</v>
      </c>
      <c r="BM89" s="217" t="s">
        <v>518</v>
      </c>
    </row>
    <row r="90" s="2" customFormat="1">
      <c r="A90" s="39"/>
      <c r="B90" s="40"/>
      <c r="C90" s="41"/>
      <c r="D90" s="219" t="s">
        <v>150</v>
      </c>
      <c r="E90" s="41"/>
      <c r="F90" s="220" t="s">
        <v>519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150</v>
      </c>
      <c r="AU90" s="18" t="s">
        <v>80</v>
      </c>
    </row>
    <row r="91" s="2" customFormat="1" ht="16.5" customHeight="1">
      <c r="A91" s="39"/>
      <c r="B91" s="40"/>
      <c r="C91" s="206" t="s">
        <v>158</v>
      </c>
      <c r="D91" s="206" t="s">
        <v>144</v>
      </c>
      <c r="E91" s="207" t="s">
        <v>520</v>
      </c>
      <c r="F91" s="208" t="s">
        <v>521</v>
      </c>
      <c r="G91" s="209" t="s">
        <v>511</v>
      </c>
      <c r="H91" s="210">
        <v>1</v>
      </c>
      <c r="I91" s="211"/>
      <c r="J91" s="212">
        <f>ROUND(I91*H91,2)</f>
        <v>0</v>
      </c>
      <c r="K91" s="208" t="s">
        <v>147</v>
      </c>
      <c r="L91" s="45"/>
      <c r="M91" s="213" t="s">
        <v>19</v>
      </c>
      <c r="N91" s="214" t="s">
        <v>41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512</v>
      </c>
      <c r="AT91" s="217" t="s">
        <v>144</v>
      </c>
      <c r="AU91" s="217" t="s">
        <v>80</v>
      </c>
      <c r="AY91" s="18" t="s">
        <v>142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78</v>
      </c>
      <c r="BK91" s="218">
        <f>ROUND(I91*H91,2)</f>
        <v>0</v>
      </c>
      <c r="BL91" s="18" t="s">
        <v>512</v>
      </c>
      <c r="BM91" s="217" t="s">
        <v>522</v>
      </c>
    </row>
    <row r="92" s="2" customFormat="1">
      <c r="A92" s="39"/>
      <c r="B92" s="40"/>
      <c r="C92" s="41"/>
      <c r="D92" s="219" t="s">
        <v>150</v>
      </c>
      <c r="E92" s="41"/>
      <c r="F92" s="220" t="s">
        <v>523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150</v>
      </c>
      <c r="AU92" s="18" t="s">
        <v>80</v>
      </c>
    </row>
    <row r="93" s="2" customFormat="1" ht="16.5" customHeight="1">
      <c r="A93" s="39"/>
      <c r="B93" s="40"/>
      <c r="C93" s="206" t="s">
        <v>148</v>
      </c>
      <c r="D93" s="206" t="s">
        <v>144</v>
      </c>
      <c r="E93" s="207" t="s">
        <v>524</v>
      </c>
      <c r="F93" s="208" t="s">
        <v>525</v>
      </c>
      <c r="G93" s="209" t="s">
        <v>511</v>
      </c>
      <c r="H93" s="210">
        <v>1</v>
      </c>
      <c r="I93" s="211"/>
      <c r="J93" s="212">
        <f>ROUND(I93*H93,2)</f>
        <v>0</v>
      </c>
      <c r="K93" s="208" t="s">
        <v>147</v>
      </c>
      <c r="L93" s="45"/>
      <c r="M93" s="213" t="s">
        <v>19</v>
      </c>
      <c r="N93" s="214" t="s">
        <v>41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512</v>
      </c>
      <c r="AT93" s="217" t="s">
        <v>144</v>
      </c>
      <c r="AU93" s="217" t="s">
        <v>80</v>
      </c>
      <c r="AY93" s="18" t="s">
        <v>142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78</v>
      </c>
      <c r="BK93" s="218">
        <f>ROUND(I93*H93,2)</f>
        <v>0</v>
      </c>
      <c r="BL93" s="18" t="s">
        <v>512</v>
      </c>
      <c r="BM93" s="217" t="s">
        <v>526</v>
      </c>
    </row>
    <row r="94" s="2" customFormat="1">
      <c r="A94" s="39"/>
      <c r="B94" s="40"/>
      <c r="C94" s="41"/>
      <c r="D94" s="219" t="s">
        <v>150</v>
      </c>
      <c r="E94" s="41"/>
      <c r="F94" s="220" t="s">
        <v>527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150</v>
      </c>
      <c r="AU94" s="18" t="s">
        <v>80</v>
      </c>
    </row>
    <row r="95" s="12" customFormat="1" ht="22.8" customHeight="1">
      <c r="A95" s="12"/>
      <c r="B95" s="190"/>
      <c r="C95" s="191"/>
      <c r="D95" s="192" t="s">
        <v>69</v>
      </c>
      <c r="E95" s="204" t="s">
        <v>528</v>
      </c>
      <c r="F95" s="204" t="s">
        <v>529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SUM(P96:P98)</f>
        <v>0</v>
      </c>
      <c r="Q95" s="198"/>
      <c r="R95" s="199">
        <f>SUM(R96:R98)</f>
        <v>0</v>
      </c>
      <c r="S95" s="198"/>
      <c r="T95" s="200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169</v>
      </c>
      <c r="AT95" s="202" t="s">
        <v>69</v>
      </c>
      <c r="AU95" s="202" t="s">
        <v>78</v>
      </c>
      <c r="AY95" s="201" t="s">
        <v>142</v>
      </c>
      <c r="BK95" s="203">
        <f>SUM(BK96:BK98)</f>
        <v>0</v>
      </c>
    </row>
    <row r="96" s="2" customFormat="1" ht="16.5" customHeight="1">
      <c r="A96" s="39"/>
      <c r="B96" s="40"/>
      <c r="C96" s="206" t="s">
        <v>169</v>
      </c>
      <c r="D96" s="206" t="s">
        <v>144</v>
      </c>
      <c r="E96" s="207" t="s">
        <v>530</v>
      </c>
      <c r="F96" s="208" t="s">
        <v>529</v>
      </c>
      <c r="G96" s="209" t="s">
        <v>511</v>
      </c>
      <c r="H96" s="210">
        <v>1</v>
      </c>
      <c r="I96" s="211"/>
      <c r="J96" s="212">
        <f>ROUND(I96*H96,2)</f>
        <v>0</v>
      </c>
      <c r="K96" s="208" t="s">
        <v>147</v>
      </c>
      <c r="L96" s="45"/>
      <c r="M96" s="213" t="s">
        <v>19</v>
      </c>
      <c r="N96" s="214" t="s">
        <v>41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512</v>
      </c>
      <c r="AT96" s="217" t="s">
        <v>144</v>
      </c>
      <c r="AU96" s="217" t="s">
        <v>80</v>
      </c>
      <c r="AY96" s="18" t="s">
        <v>142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78</v>
      </c>
      <c r="BK96" s="218">
        <f>ROUND(I96*H96,2)</f>
        <v>0</v>
      </c>
      <c r="BL96" s="18" t="s">
        <v>512</v>
      </c>
      <c r="BM96" s="217" t="s">
        <v>531</v>
      </c>
    </row>
    <row r="97" s="2" customFormat="1">
      <c r="A97" s="39"/>
      <c r="B97" s="40"/>
      <c r="C97" s="41"/>
      <c r="D97" s="219" t="s">
        <v>150</v>
      </c>
      <c r="E97" s="41"/>
      <c r="F97" s="220" t="s">
        <v>532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150</v>
      </c>
      <c r="AU97" s="18" t="s">
        <v>80</v>
      </c>
    </row>
    <row r="98" s="2" customFormat="1">
      <c r="A98" s="39"/>
      <c r="B98" s="40"/>
      <c r="C98" s="41"/>
      <c r="D98" s="226" t="s">
        <v>250</v>
      </c>
      <c r="E98" s="41"/>
      <c r="F98" s="257" t="s">
        <v>533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250</v>
      </c>
      <c r="AU98" s="18" t="s">
        <v>80</v>
      </c>
    </row>
    <row r="99" s="12" customFormat="1" ht="22.8" customHeight="1">
      <c r="A99" s="12"/>
      <c r="B99" s="190"/>
      <c r="C99" s="191"/>
      <c r="D99" s="192" t="s">
        <v>69</v>
      </c>
      <c r="E99" s="204" t="s">
        <v>534</v>
      </c>
      <c r="F99" s="204" t="s">
        <v>535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SUM(P100:P102)</f>
        <v>0</v>
      </c>
      <c r="Q99" s="198"/>
      <c r="R99" s="199">
        <f>SUM(R100:R102)</f>
        <v>0</v>
      </c>
      <c r="S99" s="198"/>
      <c r="T99" s="20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169</v>
      </c>
      <c r="AT99" s="202" t="s">
        <v>69</v>
      </c>
      <c r="AU99" s="202" t="s">
        <v>78</v>
      </c>
      <c r="AY99" s="201" t="s">
        <v>142</v>
      </c>
      <c r="BK99" s="203">
        <f>SUM(BK100:BK102)</f>
        <v>0</v>
      </c>
    </row>
    <row r="100" s="2" customFormat="1" ht="16.5" customHeight="1">
      <c r="A100" s="39"/>
      <c r="B100" s="40"/>
      <c r="C100" s="206" t="s">
        <v>178</v>
      </c>
      <c r="D100" s="206" t="s">
        <v>144</v>
      </c>
      <c r="E100" s="207" t="s">
        <v>536</v>
      </c>
      <c r="F100" s="208" t="s">
        <v>537</v>
      </c>
      <c r="G100" s="209" t="s">
        <v>511</v>
      </c>
      <c r="H100" s="210">
        <v>1</v>
      </c>
      <c r="I100" s="211"/>
      <c r="J100" s="212">
        <f>ROUND(I100*H100,2)</f>
        <v>0</v>
      </c>
      <c r="K100" s="208" t="s">
        <v>147</v>
      </c>
      <c r="L100" s="45"/>
      <c r="M100" s="213" t="s">
        <v>19</v>
      </c>
      <c r="N100" s="214" t="s">
        <v>41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512</v>
      </c>
      <c r="AT100" s="217" t="s">
        <v>144</v>
      </c>
      <c r="AU100" s="217" t="s">
        <v>80</v>
      </c>
      <c r="AY100" s="18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78</v>
      </c>
      <c r="BK100" s="218">
        <f>ROUND(I100*H100,2)</f>
        <v>0</v>
      </c>
      <c r="BL100" s="18" t="s">
        <v>512</v>
      </c>
      <c r="BM100" s="217" t="s">
        <v>538</v>
      </c>
    </row>
    <row r="101" s="2" customFormat="1">
      <c r="A101" s="39"/>
      <c r="B101" s="40"/>
      <c r="C101" s="41"/>
      <c r="D101" s="219" t="s">
        <v>150</v>
      </c>
      <c r="E101" s="41"/>
      <c r="F101" s="220" t="s">
        <v>539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150</v>
      </c>
      <c r="AU101" s="18" t="s">
        <v>80</v>
      </c>
    </row>
    <row r="102" s="2" customFormat="1">
      <c r="A102" s="39"/>
      <c r="B102" s="40"/>
      <c r="C102" s="41"/>
      <c r="D102" s="226" t="s">
        <v>250</v>
      </c>
      <c r="E102" s="41"/>
      <c r="F102" s="257" t="s">
        <v>540</v>
      </c>
      <c r="G102" s="41"/>
      <c r="H102" s="41"/>
      <c r="I102" s="221"/>
      <c r="J102" s="41"/>
      <c r="K102" s="41"/>
      <c r="L102" s="45"/>
      <c r="M102" s="268"/>
      <c r="N102" s="269"/>
      <c r="O102" s="270"/>
      <c r="P102" s="270"/>
      <c r="Q102" s="270"/>
      <c r="R102" s="270"/>
      <c r="S102" s="270"/>
      <c r="T102" s="271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250</v>
      </c>
      <c r="AU102" s="18" t="s">
        <v>80</v>
      </c>
    </row>
    <row r="103" s="2" customFormat="1" ht="6.96" customHeight="1">
      <c r="A103" s="3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5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sheetProtection sheet="1" autoFilter="0" formatColumns="0" formatRows="0" objects="1" scenarios="1" spinCount="100000" saltValue="c7DZKQJqSj1/GfRRYmT0jl4ODIZxF/zr0+C5CkM8CylspwLN3+o7PybzY7Q/klMgHkXzThHy4gxGy/sbNt/f+g==" hashValue="KjLXOH2tAQlkoFqGns/hy4Q2wbL++2l5QIQWqS/zMeKGnUlJDtI5mbzkH07IltzBSMHRIA35nwXoEbuiOQmnog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2/012103000"/>
    <hyperlink ref="F90" r:id="rId2" display="https://podminky.urs.cz/item/CS_URS_2022_02/012303000"/>
    <hyperlink ref="F92" r:id="rId3" display="https://podminky.urs.cz/item/CS_URS_2022_02/013244000"/>
    <hyperlink ref="F94" r:id="rId4" display="https://podminky.urs.cz/item/CS_URS_2022_02/013254000"/>
    <hyperlink ref="F97" r:id="rId5" display="https://podminky.urs.cz/item/CS_URS_2022_02/030001000"/>
    <hyperlink ref="F101" r:id="rId6" display="https://podminky.urs.cz/item/CS_URS_2022_02/07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29" t="s">
        <v>111</v>
      </c>
      <c r="BA2" s="129" t="s">
        <v>112</v>
      </c>
      <c r="BB2" s="129" t="s">
        <v>96</v>
      </c>
      <c r="BC2" s="129" t="s">
        <v>233</v>
      </c>
      <c r="BD2" s="12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80</v>
      </c>
      <c r="AZ3" s="129" t="s">
        <v>105</v>
      </c>
      <c r="BA3" s="129" t="s">
        <v>106</v>
      </c>
      <c r="BB3" s="129" t="s">
        <v>96</v>
      </c>
      <c r="BC3" s="129" t="s">
        <v>541</v>
      </c>
      <c r="BD3" s="129" t="s">
        <v>80</v>
      </c>
    </row>
    <row r="4" s="1" customFormat="1" ht="24.96" customHeight="1">
      <c r="B4" s="21"/>
      <c r="D4" s="132" t="s">
        <v>101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Štolmíř, ul. Za Rybníkem, údržba místní komunikace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114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542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27. 7. 2022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28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28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33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34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36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38</v>
      </c>
      <c r="G32" s="39"/>
      <c r="H32" s="39"/>
      <c r="I32" s="147" t="s">
        <v>37</v>
      </c>
      <c r="J32" s="147" t="s">
        <v>39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40</v>
      </c>
      <c r="E33" s="134" t="s">
        <v>41</v>
      </c>
      <c r="F33" s="149">
        <f>ROUND((SUM(BE86:BE263)),  2)</f>
        <v>0</v>
      </c>
      <c r="G33" s="39"/>
      <c r="H33" s="39"/>
      <c r="I33" s="150">
        <v>0.20999999999999999</v>
      </c>
      <c r="J33" s="149">
        <f>ROUND(((SUM(BE86:BE263))*I33),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42</v>
      </c>
      <c r="F34" s="149">
        <f>ROUND((SUM(BF86:BF263)),  2)</f>
        <v>0</v>
      </c>
      <c r="G34" s="39"/>
      <c r="H34" s="39"/>
      <c r="I34" s="150">
        <v>0.14999999999999999</v>
      </c>
      <c r="J34" s="149">
        <f>ROUND(((SUM(BF86:BF263))*I34),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43</v>
      </c>
      <c r="F35" s="149">
        <f>ROUND((SUM(BG86:BG263)),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44</v>
      </c>
      <c r="F36" s="149">
        <f>ROUND((SUM(BH86:BH263)),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45</v>
      </c>
      <c r="F37" s="149">
        <f>ROUND((SUM(BI86:BI263)),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Štolmíř, ul. Za Rybníkem, údržba místní komunikace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Komunikace-neuznatelné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Štolmíř</v>
      </c>
      <c r="G52" s="41"/>
      <c r="H52" s="41"/>
      <c r="I52" s="33" t="s">
        <v>23</v>
      </c>
      <c r="J52" s="73" t="str">
        <f>IF(J12="","",J12)</f>
        <v>27. 7. 2022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122</v>
      </c>
      <c r="E62" s="176"/>
      <c r="F62" s="176"/>
      <c r="G62" s="176"/>
      <c r="H62" s="176"/>
      <c r="I62" s="176"/>
      <c r="J62" s="177">
        <f>J152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123</v>
      </c>
      <c r="E63" s="176"/>
      <c r="F63" s="176"/>
      <c r="G63" s="176"/>
      <c r="H63" s="176"/>
      <c r="I63" s="176"/>
      <c r="J63" s="177">
        <f>J194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124</v>
      </c>
      <c r="E64" s="176"/>
      <c r="F64" s="176"/>
      <c r="G64" s="176"/>
      <c r="H64" s="176"/>
      <c r="I64" s="176"/>
      <c r="J64" s="177">
        <f>J195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125</v>
      </c>
      <c r="E65" s="176"/>
      <c r="F65" s="176"/>
      <c r="G65" s="176"/>
      <c r="H65" s="176"/>
      <c r="I65" s="176"/>
      <c r="J65" s="177">
        <f>J249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126</v>
      </c>
      <c r="E66" s="176"/>
      <c r="F66" s="176"/>
      <c r="G66" s="176"/>
      <c r="H66" s="176"/>
      <c r="I66" s="176"/>
      <c r="J66" s="177">
        <f>J261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127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Štolmíř, ul. Za Rybníkem, údržba místní komunikace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02 - Komunikace-neuznatelné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Štolmíř</v>
      </c>
      <c r="G80" s="41"/>
      <c r="H80" s="41"/>
      <c r="I80" s="33" t="s">
        <v>23</v>
      </c>
      <c r="J80" s="73" t="str">
        <f>IF(J12="","",J12)</f>
        <v>27. 7. 2022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128</v>
      </c>
      <c r="D85" s="182" t="s">
        <v>55</v>
      </c>
      <c r="E85" s="182" t="s">
        <v>51</v>
      </c>
      <c r="F85" s="182" t="s">
        <v>52</v>
      </c>
      <c r="G85" s="182" t="s">
        <v>129</v>
      </c>
      <c r="H85" s="182" t="s">
        <v>130</v>
      </c>
      <c r="I85" s="182" t="s">
        <v>131</v>
      </c>
      <c r="J85" s="182" t="s">
        <v>118</v>
      </c>
      <c r="K85" s="183" t="s">
        <v>132</v>
      </c>
      <c r="L85" s="184"/>
      <c r="M85" s="93" t="s">
        <v>19</v>
      </c>
      <c r="N85" s="94" t="s">
        <v>40</v>
      </c>
      <c r="O85" s="94" t="s">
        <v>133</v>
      </c>
      <c r="P85" s="94" t="s">
        <v>134</v>
      </c>
      <c r="Q85" s="94" t="s">
        <v>135</v>
      </c>
      <c r="R85" s="94" t="s">
        <v>136</v>
      </c>
      <c r="S85" s="94" t="s">
        <v>137</v>
      </c>
      <c r="T85" s="95" t="s">
        <v>138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139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</f>
        <v>0</v>
      </c>
      <c r="Q86" s="97"/>
      <c r="R86" s="187">
        <f>R87</f>
        <v>64.104394999999997</v>
      </c>
      <c r="S86" s="97"/>
      <c r="T86" s="188">
        <f>T87</f>
        <v>55.281999999999996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119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69</v>
      </c>
      <c r="E87" s="193" t="s">
        <v>140</v>
      </c>
      <c r="F87" s="193" t="s">
        <v>141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P88+P152+P194+P195+P249+P261</f>
        <v>0</v>
      </c>
      <c r="Q87" s="198"/>
      <c r="R87" s="199">
        <f>R88+R152+R194+R195+R249+R261</f>
        <v>64.104394999999997</v>
      </c>
      <c r="S87" s="198"/>
      <c r="T87" s="200">
        <f>T88+T152+T194+T195+T249+T261</f>
        <v>55.281999999999996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78</v>
      </c>
      <c r="AT87" s="202" t="s">
        <v>69</v>
      </c>
      <c r="AU87" s="202" t="s">
        <v>70</v>
      </c>
      <c r="AY87" s="201" t="s">
        <v>142</v>
      </c>
      <c r="BK87" s="203">
        <f>BK88+BK152+BK194+BK195+BK249+BK261</f>
        <v>0</v>
      </c>
    </row>
    <row r="88" s="12" customFormat="1" ht="22.8" customHeight="1">
      <c r="A88" s="12"/>
      <c r="B88" s="190"/>
      <c r="C88" s="191"/>
      <c r="D88" s="192" t="s">
        <v>69</v>
      </c>
      <c r="E88" s="204" t="s">
        <v>78</v>
      </c>
      <c r="F88" s="204" t="s">
        <v>143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SUM(P89:P151)</f>
        <v>0</v>
      </c>
      <c r="Q88" s="198"/>
      <c r="R88" s="199">
        <f>SUM(R89:R151)</f>
        <v>12.082265</v>
      </c>
      <c r="S88" s="198"/>
      <c r="T88" s="200">
        <f>SUM(T89:T151)</f>
        <v>43.859999999999999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69</v>
      </c>
      <c r="AU88" s="202" t="s">
        <v>78</v>
      </c>
      <c r="AY88" s="201" t="s">
        <v>142</v>
      </c>
      <c r="BK88" s="203">
        <f>SUM(BK89:BK151)</f>
        <v>0</v>
      </c>
    </row>
    <row r="89" s="2" customFormat="1" ht="21.75" customHeight="1">
      <c r="A89" s="39"/>
      <c r="B89" s="40"/>
      <c r="C89" s="206" t="s">
        <v>78</v>
      </c>
      <c r="D89" s="206" t="s">
        <v>144</v>
      </c>
      <c r="E89" s="207" t="s">
        <v>543</v>
      </c>
      <c r="F89" s="208" t="s">
        <v>544</v>
      </c>
      <c r="G89" s="209" t="s">
        <v>374</v>
      </c>
      <c r="H89" s="210">
        <v>1</v>
      </c>
      <c r="I89" s="211"/>
      <c r="J89" s="212">
        <f>ROUND(I89*H89,2)</f>
        <v>0</v>
      </c>
      <c r="K89" s="208" t="s">
        <v>147</v>
      </c>
      <c r="L89" s="45"/>
      <c r="M89" s="213" t="s">
        <v>19</v>
      </c>
      <c r="N89" s="214" t="s">
        <v>41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148</v>
      </c>
      <c r="AT89" s="217" t="s">
        <v>144</v>
      </c>
      <c r="AU89" s="217" t="s">
        <v>80</v>
      </c>
      <c r="AY89" s="18" t="s">
        <v>142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78</v>
      </c>
      <c r="BK89" s="218">
        <f>ROUND(I89*H89,2)</f>
        <v>0</v>
      </c>
      <c r="BL89" s="18" t="s">
        <v>148</v>
      </c>
      <c r="BM89" s="217" t="s">
        <v>545</v>
      </c>
    </row>
    <row r="90" s="2" customFormat="1">
      <c r="A90" s="39"/>
      <c r="B90" s="40"/>
      <c r="C90" s="41"/>
      <c r="D90" s="219" t="s">
        <v>150</v>
      </c>
      <c r="E90" s="41"/>
      <c r="F90" s="220" t="s">
        <v>546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150</v>
      </c>
      <c r="AU90" s="18" t="s">
        <v>80</v>
      </c>
    </row>
    <row r="91" s="2" customFormat="1" ht="16.5" customHeight="1">
      <c r="A91" s="39"/>
      <c r="B91" s="40"/>
      <c r="C91" s="206" t="s">
        <v>80</v>
      </c>
      <c r="D91" s="206" t="s">
        <v>144</v>
      </c>
      <c r="E91" s="207" t="s">
        <v>547</v>
      </c>
      <c r="F91" s="208" t="s">
        <v>548</v>
      </c>
      <c r="G91" s="209" t="s">
        <v>374</v>
      </c>
      <c r="H91" s="210">
        <v>1</v>
      </c>
      <c r="I91" s="211"/>
      <c r="J91" s="212">
        <f>ROUND(I91*H91,2)</f>
        <v>0</v>
      </c>
      <c r="K91" s="208" t="s">
        <v>147</v>
      </c>
      <c r="L91" s="45"/>
      <c r="M91" s="213" t="s">
        <v>19</v>
      </c>
      <c r="N91" s="214" t="s">
        <v>41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148</v>
      </c>
      <c r="AT91" s="217" t="s">
        <v>144</v>
      </c>
      <c r="AU91" s="217" t="s">
        <v>80</v>
      </c>
      <c r="AY91" s="18" t="s">
        <v>142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78</v>
      </c>
      <c r="BK91" s="218">
        <f>ROUND(I91*H91,2)</f>
        <v>0</v>
      </c>
      <c r="BL91" s="18" t="s">
        <v>148</v>
      </c>
      <c r="BM91" s="217" t="s">
        <v>549</v>
      </c>
    </row>
    <row r="92" s="2" customFormat="1">
      <c r="A92" s="39"/>
      <c r="B92" s="40"/>
      <c r="C92" s="41"/>
      <c r="D92" s="219" t="s">
        <v>150</v>
      </c>
      <c r="E92" s="41"/>
      <c r="F92" s="220" t="s">
        <v>550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150</v>
      </c>
      <c r="AU92" s="18" t="s">
        <v>80</v>
      </c>
    </row>
    <row r="93" s="2" customFormat="1" ht="37.8" customHeight="1">
      <c r="A93" s="39"/>
      <c r="B93" s="40"/>
      <c r="C93" s="206" t="s">
        <v>158</v>
      </c>
      <c r="D93" s="206" t="s">
        <v>144</v>
      </c>
      <c r="E93" s="207" t="s">
        <v>145</v>
      </c>
      <c r="F93" s="208" t="s">
        <v>146</v>
      </c>
      <c r="G93" s="209" t="s">
        <v>96</v>
      </c>
      <c r="H93" s="210">
        <v>64</v>
      </c>
      <c r="I93" s="211"/>
      <c r="J93" s="212">
        <f>ROUND(I93*H93,2)</f>
        <v>0</v>
      </c>
      <c r="K93" s="208" t="s">
        <v>147</v>
      </c>
      <c r="L93" s="45"/>
      <c r="M93" s="213" t="s">
        <v>19</v>
      </c>
      <c r="N93" s="214" t="s">
        <v>41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0.44</v>
      </c>
      <c r="T93" s="216">
        <f>S93*H93</f>
        <v>28.16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148</v>
      </c>
      <c r="AT93" s="217" t="s">
        <v>144</v>
      </c>
      <c r="AU93" s="217" t="s">
        <v>80</v>
      </c>
      <c r="AY93" s="18" t="s">
        <v>142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78</v>
      </c>
      <c r="BK93" s="218">
        <f>ROUND(I93*H93,2)</f>
        <v>0</v>
      </c>
      <c r="BL93" s="18" t="s">
        <v>148</v>
      </c>
      <c r="BM93" s="217" t="s">
        <v>551</v>
      </c>
    </row>
    <row r="94" s="2" customFormat="1">
      <c r="A94" s="39"/>
      <c r="B94" s="40"/>
      <c r="C94" s="41"/>
      <c r="D94" s="219" t="s">
        <v>150</v>
      </c>
      <c r="E94" s="41"/>
      <c r="F94" s="220" t="s">
        <v>151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150</v>
      </c>
      <c r="AU94" s="18" t="s">
        <v>80</v>
      </c>
    </row>
    <row r="95" s="13" customFormat="1">
      <c r="A95" s="13"/>
      <c r="B95" s="224"/>
      <c r="C95" s="225"/>
      <c r="D95" s="226" t="s">
        <v>152</v>
      </c>
      <c r="E95" s="227" t="s">
        <v>19</v>
      </c>
      <c r="F95" s="228" t="s">
        <v>111</v>
      </c>
      <c r="G95" s="225"/>
      <c r="H95" s="229">
        <v>16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152</v>
      </c>
      <c r="AU95" s="235" t="s">
        <v>80</v>
      </c>
      <c r="AV95" s="13" t="s">
        <v>80</v>
      </c>
      <c r="AW95" s="13" t="s">
        <v>32</v>
      </c>
      <c r="AX95" s="13" t="s">
        <v>70</v>
      </c>
      <c r="AY95" s="235" t="s">
        <v>142</v>
      </c>
    </row>
    <row r="96" s="13" customFormat="1">
      <c r="A96" s="13"/>
      <c r="B96" s="224"/>
      <c r="C96" s="225"/>
      <c r="D96" s="226" t="s">
        <v>152</v>
      </c>
      <c r="E96" s="227" t="s">
        <v>19</v>
      </c>
      <c r="F96" s="228" t="s">
        <v>552</v>
      </c>
      <c r="G96" s="225"/>
      <c r="H96" s="229">
        <v>23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152</v>
      </c>
      <c r="AU96" s="235" t="s">
        <v>80</v>
      </c>
      <c r="AV96" s="13" t="s">
        <v>80</v>
      </c>
      <c r="AW96" s="13" t="s">
        <v>32</v>
      </c>
      <c r="AX96" s="13" t="s">
        <v>70</v>
      </c>
      <c r="AY96" s="235" t="s">
        <v>142</v>
      </c>
    </row>
    <row r="97" s="13" customFormat="1">
      <c r="A97" s="13"/>
      <c r="B97" s="224"/>
      <c r="C97" s="225"/>
      <c r="D97" s="226" t="s">
        <v>152</v>
      </c>
      <c r="E97" s="227" t="s">
        <v>19</v>
      </c>
      <c r="F97" s="228" t="s">
        <v>553</v>
      </c>
      <c r="G97" s="225"/>
      <c r="H97" s="229">
        <v>13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152</v>
      </c>
      <c r="AU97" s="235" t="s">
        <v>80</v>
      </c>
      <c r="AV97" s="13" t="s">
        <v>80</v>
      </c>
      <c r="AW97" s="13" t="s">
        <v>32</v>
      </c>
      <c r="AX97" s="13" t="s">
        <v>70</v>
      </c>
      <c r="AY97" s="235" t="s">
        <v>142</v>
      </c>
    </row>
    <row r="98" s="13" customFormat="1">
      <c r="A98" s="13"/>
      <c r="B98" s="224"/>
      <c r="C98" s="225"/>
      <c r="D98" s="226" t="s">
        <v>152</v>
      </c>
      <c r="E98" s="227" t="s">
        <v>19</v>
      </c>
      <c r="F98" s="228" t="s">
        <v>554</v>
      </c>
      <c r="G98" s="225"/>
      <c r="H98" s="229">
        <v>12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152</v>
      </c>
      <c r="AU98" s="235" t="s">
        <v>80</v>
      </c>
      <c r="AV98" s="13" t="s">
        <v>80</v>
      </c>
      <c r="AW98" s="13" t="s">
        <v>32</v>
      </c>
      <c r="AX98" s="13" t="s">
        <v>70</v>
      </c>
      <c r="AY98" s="235" t="s">
        <v>142</v>
      </c>
    </row>
    <row r="99" s="14" customFormat="1">
      <c r="A99" s="14"/>
      <c r="B99" s="236"/>
      <c r="C99" s="237"/>
      <c r="D99" s="226" t="s">
        <v>152</v>
      </c>
      <c r="E99" s="238" t="s">
        <v>19</v>
      </c>
      <c r="F99" s="239" t="s">
        <v>168</v>
      </c>
      <c r="G99" s="237"/>
      <c r="H99" s="240">
        <v>64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152</v>
      </c>
      <c r="AU99" s="246" t="s">
        <v>80</v>
      </c>
      <c r="AV99" s="14" t="s">
        <v>148</v>
      </c>
      <c r="AW99" s="14" t="s">
        <v>32</v>
      </c>
      <c r="AX99" s="14" t="s">
        <v>78</v>
      </c>
      <c r="AY99" s="246" t="s">
        <v>142</v>
      </c>
    </row>
    <row r="100" s="2" customFormat="1" ht="33" customHeight="1">
      <c r="A100" s="39"/>
      <c r="B100" s="40"/>
      <c r="C100" s="206" t="s">
        <v>148</v>
      </c>
      <c r="D100" s="206" t="s">
        <v>144</v>
      </c>
      <c r="E100" s="207" t="s">
        <v>153</v>
      </c>
      <c r="F100" s="208" t="s">
        <v>154</v>
      </c>
      <c r="G100" s="209" t="s">
        <v>96</v>
      </c>
      <c r="H100" s="210">
        <v>52</v>
      </c>
      <c r="I100" s="211"/>
      <c r="J100" s="212">
        <f>ROUND(I100*H100,2)</f>
        <v>0</v>
      </c>
      <c r="K100" s="208" t="s">
        <v>147</v>
      </c>
      <c r="L100" s="45"/>
      <c r="M100" s="213" t="s">
        <v>19</v>
      </c>
      <c r="N100" s="214" t="s">
        <v>41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0.22</v>
      </c>
      <c r="T100" s="216">
        <f>S100*H100</f>
        <v>11.44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148</v>
      </c>
      <c r="AT100" s="217" t="s">
        <v>144</v>
      </c>
      <c r="AU100" s="217" t="s">
        <v>80</v>
      </c>
      <c r="AY100" s="18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78</v>
      </c>
      <c r="BK100" s="218">
        <f>ROUND(I100*H100,2)</f>
        <v>0</v>
      </c>
      <c r="BL100" s="18" t="s">
        <v>148</v>
      </c>
      <c r="BM100" s="217" t="s">
        <v>555</v>
      </c>
    </row>
    <row r="101" s="2" customFormat="1">
      <c r="A101" s="39"/>
      <c r="B101" s="40"/>
      <c r="C101" s="41"/>
      <c r="D101" s="219" t="s">
        <v>150</v>
      </c>
      <c r="E101" s="41"/>
      <c r="F101" s="220" t="s">
        <v>156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150</v>
      </c>
      <c r="AU101" s="18" t="s">
        <v>80</v>
      </c>
    </row>
    <row r="102" s="13" customFormat="1">
      <c r="A102" s="13"/>
      <c r="B102" s="224"/>
      <c r="C102" s="225"/>
      <c r="D102" s="226" t="s">
        <v>152</v>
      </c>
      <c r="E102" s="227" t="s">
        <v>19</v>
      </c>
      <c r="F102" s="228" t="s">
        <v>552</v>
      </c>
      <c r="G102" s="225"/>
      <c r="H102" s="229">
        <v>23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152</v>
      </c>
      <c r="AU102" s="235" t="s">
        <v>80</v>
      </c>
      <c r="AV102" s="13" t="s">
        <v>80</v>
      </c>
      <c r="AW102" s="13" t="s">
        <v>32</v>
      </c>
      <c r="AX102" s="13" t="s">
        <v>70</v>
      </c>
      <c r="AY102" s="235" t="s">
        <v>142</v>
      </c>
    </row>
    <row r="103" s="13" customFormat="1">
      <c r="A103" s="13"/>
      <c r="B103" s="224"/>
      <c r="C103" s="225"/>
      <c r="D103" s="226" t="s">
        <v>152</v>
      </c>
      <c r="E103" s="227" t="s">
        <v>111</v>
      </c>
      <c r="F103" s="228" t="s">
        <v>556</v>
      </c>
      <c r="G103" s="225"/>
      <c r="H103" s="229">
        <v>16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152</v>
      </c>
      <c r="AU103" s="235" t="s">
        <v>80</v>
      </c>
      <c r="AV103" s="13" t="s">
        <v>80</v>
      </c>
      <c r="AW103" s="13" t="s">
        <v>32</v>
      </c>
      <c r="AX103" s="13" t="s">
        <v>70</v>
      </c>
      <c r="AY103" s="235" t="s">
        <v>142</v>
      </c>
    </row>
    <row r="104" s="13" customFormat="1">
      <c r="A104" s="13"/>
      <c r="B104" s="224"/>
      <c r="C104" s="225"/>
      <c r="D104" s="226" t="s">
        <v>152</v>
      </c>
      <c r="E104" s="227" t="s">
        <v>19</v>
      </c>
      <c r="F104" s="228" t="s">
        <v>553</v>
      </c>
      <c r="G104" s="225"/>
      <c r="H104" s="229">
        <v>13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152</v>
      </c>
      <c r="AU104" s="235" t="s">
        <v>80</v>
      </c>
      <c r="AV104" s="13" t="s">
        <v>80</v>
      </c>
      <c r="AW104" s="13" t="s">
        <v>32</v>
      </c>
      <c r="AX104" s="13" t="s">
        <v>70</v>
      </c>
      <c r="AY104" s="235" t="s">
        <v>142</v>
      </c>
    </row>
    <row r="105" s="14" customFormat="1">
      <c r="A105" s="14"/>
      <c r="B105" s="236"/>
      <c r="C105" s="237"/>
      <c r="D105" s="226" t="s">
        <v>152</v>
      </c>
      <c r="E105" s="238" t="s">
        <v>19</v>
      </c>
      <c r="F105" s="239" t="s">
        <v>168</v>
      </c>
      <c r="G105" s="237"/>
      <c r="H105" s="240">
        <v>52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152</v>
      </c>
      <c r="AU105" s="246" t="s">
        <v>80</v>
      </c>
      <c r="AV105" s="14" t="s">
        <v>148</v>
      </c>
      <c r="AW105" s="14" t="s">
        <v>32</v>
      </c>
      <c r="AX105" s="14" t="s">
        <v>78</v>
      </c>
      <c r="AY105" s="246" t="s">
        <v>142</v>
      </c>
    </row>
    <row r="106" s="2" customFormat="1" ht="24.15" customHeight="1">
      <c r="A106" s="39"/>
      <c r="B106" s="40"/>
      <c r="C106" s="206" t="s">
        <v>169</v>
      </c>
      <c r="D106" s="206" t="s">
        <v>144</v>
      </c>
      <c r="E106" s="207" t="s">
        <v>557</v>
      </c>
      <c r="F106" s="208" t="s">
        <v>558</v>
      </c>
      <c r="G106" s="209" t="s">
        <v>96</v>
      </c>
      <c r="H106" s="210">
        <v>12</v>
      </c>
      <c r="I106" s="211"/>
      <c r="J106" s="212">
        <f>ROUND(I106*H106,2)</f>
        <v>0</v>
      </c>
      <c r="K106" s="208" t="s">
        <v>147</v>
      </c>
      <c r="L106" s="45"/>
      <c r="M106" s="213" t="s">
        <v>19</v>
      </c>
      <c r="N106" s="214" t="s">
        <v>41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0.35499999999999998</v>
      </c>
      <c r="T106" s="216">
        <f>S106*H106</f>
        <v>4.2599999999999998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148</v>
      </c>
      <c r="AT106" s="217" t="s">
        <v>144</v>
      </c>
      <c r="AU106" s="217" t="s">
        <v>80</v>
      </c>
      <c r="AY106" s="18" t="s">
        <v>142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78</v>
      </c>
      <c r="BK106" s="218">
        <f>ROUND(I106*H106,2)</f>
        <v>0</v>
      </c>
      <c r="BL106" s="18" t="s">
        <v>148</v>
      </c>
      <c r="BM106" s="217" t="s">
        <v>559</v>
      </c>
    </row>
    <row r="107" s="2" customFormat="1">
      <c r="A107" s="39"/>
      <c r="B107" s="40"/>
      <c r="C107" s="41"/>
      <c r="D107" s="219" t="s">
        <v>150</v>
      </c>
      <c r="E107" s="41"/>
      <c r="F107" s="220" t="s">
        <v>560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150</v>
      </c>
      <c r="AU107" s="18" t="s">
        <v>80</v>
      </c>
    </row>
    <row r="108" s="13" customFormat="1">
      <c r="A108" s="13"/>
      <c r="B108" s="224"/>
      <c r="C108" s="225"/>
      <c r="D108" s="226" t="s">
        <v>152</v>
      </c>
      <c r="E108" s="227" t="s">
        <v>19</v>
      </c>
      <c r="F108" s="228" t="s">
        <v>561</v>
      </c>
      <c r="G108" s="225"/>
      <c r="H108" s="229">
        <v>12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152</v>
      </c>
      <c r="AU108" s="235" t="s">
        <v>80</v>
      </c>
      <c r="AV108" s="13" t="s">
        <v>80</v>
      </c>
      <c r="AW108" s="13" t="s">
        <v>32</v>
      </c>
      <c r="AX108" s="13" t="s">
        <v>78</v>
      </c>
      <c r="AY108" s="235" t="s">
        <v>142</v>
      </c>
    </row>
    <row r="109" s="2" customFormat="1" ht="16.5" customHeight="1">
      <c r="A109" s="39"/>
      <c r="B109" s="40"/>
      <c r="C109" s="206" t="s">
        <v>178</v>
      </c>
      <c r="D109" s="206" t="s">
        <v>144</v>
      </c>
      <c r="E109" s="207" t="s">
        <v>163</v>
      </c>
      <c r="F109" s="208" t="s">
        <v>164</v>
      </c>
      <c r="G109" s="209" t="s">
        <v>96</v>
      </c>
      <c r="H109" s="210">
        <v>252</v>
      </c>
      <c r="I109" s="211"/>
      <c r="J109" s="212">
        <f>ROUND(I109*H109,2)</f>
        <v>0</v>
      </c>
      <c r="K109" s="208" t="s">
        <v>147</v>
      </c>
      <c r="L109" s="45"/>
      <c r="M109" s="213" t="s">
        <v>19</v>
      </c>
      <c r="N109" s="214" t="s">
        <v>41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148</v>
      </c>
      <c r="AT109" s="217" t="s">
        <v>144</v>
      </c>
      <c r="AU109" s="217" t="s">
        <v>80</v>
      </c>
      <c r="AY109" s="18" t="s">
        <v>142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78</v>
      </c>
      <c r="BK109" s="218">
        <f>ROUND(I109*H109,2)</f>
        <v>0</v>
      </c>
      <c r="BL109" s="18" t="s">
        <v>148</v>
      </c>
      <c r="BM109" s="217" t="s">
        <v>562</v>
      </c>
    </row>
    <row r="110" s="2" customFormat="1">
      <c r="A110" s="39"/>
      <c r="B110" s="40"/>
      <c r="C110" s="41"/>
      <c r="D110" s="219" t="s">
        <v>150</v>
      </c>
      <c r="E110" s="41"/>
      <c r="F110" s="220" t="s">
        <v>166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80</v>
      </c>
    </row>
    <row r="111" s="13" customFormat="1">
      <c r="A111" s="13"/>
      <c r="B111" s="224"/>
      <c r="C111" s="225"/>
      <c r="D111" s="226" t="s">
        <v>152</v>
      </c>
      <c r="E111" s="227" t="s">
        <v>108</v>
      </c>
      <c r="F111" s="228" t="s">
        <v>563</v>
      </c>
      <c r="G111" s="225"/>
      <c r="H111" s="229">
        <v>101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152</v>
      </c>
      <c r="AU111" s="235" t="s">
        <v>80</v>
      </c>
      <c r="AV111" s="13" t="s">
        <v>80</v>
      </c>
      <c r="AW111" s="13" t="s">
        <v>32</v>
      </c>
      <c r="AX111" s="13" t="s">
        <v>70</v>
      </c>
      <c r="AY111" s="235" t="s">
        <v>142</v>
      </c>
    </row>
    <row r="112" s="13" customFormat="1">
      <c r="A112" s="13"/>
      <c r="B112" s="224"/>
      <c r="C112" s="225"/>
      <c r="D112" s="226" t="s">
        <v>152</v>
      </c>
      <c r="E112" s="227" t="s">
        <v>19</v>
      </c>
      <c r="F112" s="228" t="s">
        <v>105</v>
      </c>
      <c r="G112" s="225"/>
      <c r="H112" s="229">
        <v>151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152</v>
      </c>
      <c r="AU112" s="235" t="s">
        <v>80</v>
      </c>
      <c r="AV112" s="13" t="s">
        <v>80</v>
      </c>
      <c r="AW112" s="13" t="s">
        <v>32</v>
      </c>
      <c r="AX112" s="13" t="s">
        <v>70</v>
      </c>
      <c r="AY112" s="235" t="s">
        <v>142</v>
      </c>
    </row>
    <row r="113" s="14" customFormat="1">
      <c r="A113" s="14"/>
      <c r="B113" s="236"/>
      <c r="C113" s="237"/>
      <c r="D113" s="226" t="s">
        <v>152</v>
      </c>
      <c r="E113" s="238" t="s">
        <v>19</v>
      </c>
      <c r="F113" s="239" t="s">
        <v>168</v>
      </c>
      <c r="G113" s="237"/>
      <c r="H113" s="240">
        <v>252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152</v>
      </c>
      <c r="AU113" s="246" t="s">
        <v>80</v>
      </c>
      <c r="AV113" s="14" t="s">
        <v>148</v>
      </c>
      <c r="AW113" s="14" t="s">
        <v>32</v>
      </c>
      <c r="AX113" s="14" t="s">
        <v>78</v>
      </c>
      <c r="AY113" s="246" t="s">
        <v>142</v>
      </c>
    </row>
    <row r="114" s="2" customFormat="1" ht="16.5" customHeight="1">
      <c r="A114" s="39"/>
      <c r="B114" s="40"/>
      <c r="C114" s="206" t="s">
        <v>184</v>
      </c>
      <c r="D114" s="206" t="s">
        <v>144</v>
      </c>
      <c r="E114" s="207" t="s">
        <v>564</v>
      </c>
      <c r="F114" s="208" t="s">
        <v>565</v>
      </c>
      <c r="G114" s="209" t="s">
        <v>172</v>
      </c>
      <c r="H114" s="210">
        <v>27.199999999999999</v>
      </c>
      <c r="I114" s="211"/>
      <c r="J114" s="212">
        <f>ROUND(I114*H114,2)</f>
        <v>0</v>
      </c>
      <c r="K114" s="208" t="s">
        <v>147</v>
      </c>
      <c r="L114" s="45"/>
      <c r="M114" s="213" t="s">
        <v>19</v>
      </c>
      <c r="N114" s="214" t="s">
        <v>41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148</v>
      </c>
      <c r="AT114" s="217" t="s">
        <v>144</v>
      </c>
      <c r="AU114" s="217" t="s">
        <v>80</v>
      </c>
      <c r="AY114" s="18" t="s">
        <v>142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78</v>
      </c>
      <c r="BK114" s="218">
        <f>ROUND(I114*H114,2)</f>
        <v>0</v>
      </c>
      <c r="BL114" s="18" t="s">
        <v>148</v>
      </c>
      <c r="BM114" s="217" t="s">
        <v>566</v>
      </c>
    </row>
    <row r="115" s="2" customFormat="1">
      <c r="A115" s="39"/>
      <c r="B115" s="40"/>
      <c r="C115" s="41"/>
      <c r="D115" s="219" t="s">
        <v>150</v>
      </c>
      <c r="E115" s="41"/>
      <c r="F115" s="220" t="s">
        <v>567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150</v>
      </c>
      <c r="AU115" s="18" t="s">
        <v>80</v>
      </c>
    </row>
    <row r="116" s="13" customFormat="1">
      <c r="A116" s="13"/>
      <c r="B116" s="224"/>
      <c r="C116" s="225"/>
      <c r="D116" s="226" t="s">
        <v>152</v>
      </c>
      <c r="E116" s="227" t="s">
        <v>19</v>
      </c>
      <c r="F116" s="228" t="s">
        <v>568</v>
      </c>
      <c r="G116" s="225"/>
      <c r="H116" s="229">
        <v>4.5999999999999996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152</v>
      </c>
      <c r="AU116" s="235" t="s">
        <v>80</v>
      </c>
      <c r="AV116" s="13" t="s">
        <v>80</v>
      </c>
      <c r="AW116" s="13" t="s">
        <v>32</v>
      </c>
      <c r="AX116" s="13" t="s">
        <v>70</v>
      </c>
      <c r="AY116" s="235" t="s">
        <v>142</v>
      </c>
    </row>
    <row r="117" s="13" customFormat="1">
      <c r="A117" s="13"/>
      <c r="B117" s="224"/>
      <c r="C117" s="225"/>
      <c r="D117" s="226" t="s">
        <v>152</v>
      </c>
      <c r="E117" s="227" t="s">
        <v>19</v>
      </c>
      <c r="F117" s="228" t="s">
        <v>569</v>
      </c>
      <c r="G117" s="225"/>
      <c r="H117" s="229">
        <v>2.3999999999999999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152</v>
      </c>
      <c r="AU117" s="235" t="s">
        <v>80</v>
      </c>
      <c r="AV117" s="13" t="s">
        <v>80</v>
      </c>
      <c r="AW117" s="13" t="s">
        <v>32</v>
      </c>
      <c r="AX117" s="13" t="s">
        <v>70</v>
      </c>
      <c r="AY117" s="235" t="s">
        <v>142</v>
      </c>
    </row>
    <row r="118" s="13" customFormat="1">
      <c r="A118" s="13"/>
      <c r="B118" s="224"/>
      <c r="C118" s="225"/>
      <c r="D118" s="226" t="s">
        <v>152</v>
      </c>
      <c r="E118" s="227" t="s">
        <v>19</v>
      </c>
      <c r="F118" s="228" t="s">
        <v>570</v>
      </c>
      <c r="G118" s="225"/>
      <c r="H118" s="229">
        <v>20.199999999999999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152</v>
      </c>
      <c r="AU118" s="235" t="s">
        <v>80</v>
      </c>
      <c r="AV118" s="13" t="s">
        <v>80</v>
      </c>
      <c r="AW118" s="13" t="s">
        <v>32</v>
      </c>
      <c r="AX118" s="13" t="s">
        <v>70</v>
      </c>
      <c r="AY118" s="235" t="s">
        <v>142</v>
      </c>
    </row>
    <row r="119" s="14" customFormat="1">
      <c r="A119" s="14"/>
      <c r="B119" s="236"/>
      <c r="C119" s="237"/>
      <c r="D119" s="226" t="s">
        <v>152</v>
      </c>
      <c r="E119" s="238" t="s">
        <v>19</v>
      </c>
      <c r="F119" s="239" t="s">
        <v>168</v>
      </c>
      <c r="G119" s="237"/>
      <c r="H119" s="240">
        <v>27.199999999999999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152</v>
      </c>
      <c r="AU119" s="246" t="s">
        <v>80</v>
      </c>
      <c r="AV119" s="14" t="s">
        <v>148</v>
      </c>
      <c r="AW119" s="14" t="s">
        <v>32</v>
      </c>
      <c r="AX119" s="14" t="s">
        <v>78</v>
      </c>
      <c r="AY119" s="246" t="s">
        <v>142</v>
      </c>
    </row>
    <row r="120" s="2" customFormat="1" ht="24.15" customHeight="1">
      <c r="A120" s="39"/>
      <c r="B120" s="40"/>
      <c r="C120" s="206" t="s">
        <v>190</v>
      </c>
      <c r="D120" s="206" t="s">
        <v>144</v>
      </c>
      <c r="E120" s="207" t="s">
        <v>571</v>
      </c>
      <c r="F120" s="208" t="s">
        <v>572</v>
      </c>
      <c r="G120" s="209" t="s">
        <v>172</v>
      </c>
      <c r="H120" s="210">
        <v>5.8799999999999999</v>
      </c>
      <c r="I120" s="211"/>
      <c r="J120" s="212">
        <f>ROUND(I120*H120,2)</f>
        <v>0</v>
      </c>
      <c r="K120" s="208" t="s">
        <v>147</v>
      </c>
      <c r="L120" s="45"/>
      <c r="M120" s="213" t="s">
        <v>19</v>
      </c>
      <c r="N120" s="214" t="s">
        <v>41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148</v>
      </c>
      <c r="AT120" s="217" t="s">
        <v>144</v>
      </c>
      <c r="AU120" s="217" t="s">
        <v>80</v>
      </c>
      <c r="AY120" s="18" t="s">
        <v>142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78</v>
      </c>
      <c r="BK120" s="218">
        <f>ROUND(I120*H120,2)</f>
        <v>0</v>
      </c>
      <c r="BL120" s="18" t="s">
        <v>148</v>
      </c>
      <c r="BM120" s="217" t="s">
        <v>573</v>
      </c>
    </row>
    <row r="121" s="2" customFormat="1">
      <c r="A121" s="39"/>
      <c r="B121" s="40"/>
      <c r="C121" s="41"/>
      <c r="D121" s="219" t="s">
        <v>150</v>
      </c>
      <c r="E121" s="41"/>
      <c r="F121" s="220" t="s">
        <v>574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150</v>
      </c>
      <c r="AU121" s="18" t="s">
        <v>80</v>
      </c>
    </row>
    <row r="122" s="13" customFormat="1">
      <c r="A122" s="13"/>
      <c r="B122" s="224"/>
      <c r="C122" s="225"/>
      <c r="D122" s="226" t="s">
        <v>152</v>
      </c>
      <c r="E122" s="227" t="s">
        <v>19</v>
      </c>
      <c r="F122" s="228" t="s">
        <v>575</v>
      </c>
      <c r="G122" s="225"/>
      <c r="H122" s="229">
        <v>5.8799999999999999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152</v>
      </c>
      <c r="AU122" s="235" t="s">
        <v>80</v>
      </c>
      <c r="AV122" s="13" t="s">
        <v>80</v>
      </c>
      <c r="AW122" s="13" t="s">
        <v>32</v>
      </c>
      <c r="AX122" s="13" t="s">
        <v>78</v>
      </c>
      <c r="AY122" s="235" t="s">
        <v>142</v>
      </c>
    </row>
    <row r="123" s="2" customFormat="1" ht="37.8" customHeight="1">
      <c r="A123" s="39"/>
      <c r="B123" s="40"/>
      <c r="C123" s="206" t="s">
        <v>196</v>
      </c>
      <c r="D123" s="206" t="s">
        <v>144</v>
      </c>
      <c r="E123" s="207" t="s">
        <v>185</v>
      </c>
      <c r="F123" s="208" t="s">
        <v>186</v>
      </c>
      <c r="G123" s="209" t="s">
        <v>172</v>
      </c>
      <c r="H123" s="210">
        <v>7.5499999999999998</v>
      </c>
      <c r="I123" s="211"/>
      <c r="J123" s="212">
        <f>ROUND(I123*H123,2)</f>
        <v>0</v>
      </c>
      <c r="K123" s="208" t="s">
        <v>147</v>
      </c>
      <c r="L123" s="45"/>
      <c r="M123" s="213" t="s">
        <v>19</v>
      </c>
      <c r="N123" s="214" t="s">
        <v>41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148</v>
      </c>
      <c r="AT123" s="217" t="s">
        <v>144</v>
      </c>
      <c r="AU123" s="217" t="s">
        <v>80</v>
      </c>
      <c r="AY123" s="18" t="s">
        <v>142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78</v>
      </c>
      <c r="BK123" s="218">
        <f>ROUND(I123*H123,2)</f>
        <v>0</v>
      </c>
      <c r="BL123" s="18" t="s">
        <v>148</v>
      </c>
      <c r="BM123" s="217" t="s">
        <v>576</v>
      </c>
    </row>
    <row r="124" s="2" customFormat="1">
      <c r="A124" s="39"/>
      <c r="B124" s="40"/>
      <c r="C124" s="41"/>
      <c r="D124" s="219" t="s">
        <v>150</v>
      </c>
      <c r="E124" s="41"/>
      <c r="F124" s="220" t="s">
        <v>188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80</v>
      </c>
    </row>
    <row r="125" s="13" customFormat="1">
      <c r="A125" s="13"/>
      <c r="B125" s="224"/>
      <c r="C125" s="225"/>
      <c r="D125" s="226" t="s">
        <v>152</v>
      </c>
      <c r="E125" s="227" t="s">
        <v>19</v>
      </c>
      <c r="F125" s="228" t="s">
        <v>577</v>
      </c>
      <c r="G125" s="225"/>
      <c r="H125" s="229">
        <v>7.5499999999999998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152</v>
      </c>
      <c r="AU125" s="235" t="s">
        <v>80</v>
      </c>
      <c r="AV125" s="13" t="s">
        <v>80</v>
      </c>
      <c r="AW125" s="13" t="s">
        <v>32</v>
      </c>
      <c r="AX125" s="13" t="s">
        <v>78</v>
      </c>
      <c r="AY125" s="235" t="s">
        <v>142</v>
      </c>
    </row>
    <row r="126" s="2" customFormat="1" ht="37.8" customHeight="1">
      <c r="A126" s="39"/>
      <c r="B126" s="40"/>
      <c r="C126" s="206" t="s">
        <v>202</v>
      </c>
      <c r="D126" s="206" t="s">
        <v>144</v>
      </c>
      <c r="E126" s="207" t="s">
        <v>578</v>
      </c>
      <c r="F126" s="208" t="s">
        <v>579</v>
      </c>
      <c r="G126" s="209" t="s">
        <v>172</v>
      </c>
      <c r="H126" s="210">
        <v>33.079999999999998</v>
      </c>
      <c r="I126" s="211"/>
      <c r="J126" s="212">
        <f>ROUND(I126*H126,2)</f>
        <v>0</v>
      </c>
      <c r="K126" s="208" t="s">
        <v>147</v>
      </c>
      <c r="L126" s="45"/>
      <c r="M126" s="213" t="s">
        <v>19</v>
      </c>
      <c r="N126" s="214" t="s">
        <v>41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148</v>
      </c>
      <c r="AT126" s="217" t="s">
        <v>144</v>
      </c>
      <c r="AU126" s="217" t="s">
        <v>80</v>
      </c>
      <c r="AY126" s="18" t="s">
        <v>142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78</v>
      </c>
      <c r="BK126" s="218">
        <f>ROUND(I126*H126,2)</f>
        <v>0</v>
      </c>
      <c r="BL126" s="18" t="s">
        <v>148</v>
      </c>
      <c r="BM126" s="217" t="s">
        <v>580</v>
      </c>
    </row>
    <row r="127" s="2" customFormat="1">
      <c r="A127" s="39"/>
      <c r="B127" s="40"/>
      <c r="C127" s="41"/>
      <c r="D127" s="219" t="s">
        <v>150</v>
      </c>
      <c r="E127" s="41"/>
      <c r="F127" s="220" t="s">
        <v>581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150</v>
      </c>
      <c r="AU127" s="18" t="s">
        <v>80</v>
      </c>
    </row>
    <row r="128" s="13" customFormat="1">
      <c r="A128" s="13"/>
      <c r="B128" s="224"/>
      <c r="C128" s="225"/>
      <c r="D128" s="226" t="s">
        <v>152</v>
      </c>
      <c r="E128" s="227" t="s">
        <v>19</v>
      </c>
      <c r="F128" s="228" t="s">
        <v>582</v>
      </c>
      <c r="G128" s="225"/>
      <c r="H128" s="229">
        <v>33.079999999999998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152</v>
      </c>
      <c r="AU128" s="235" t="s">
        <v>80</v>
      </c>
      <c r="AV128" s="13" t="s">
        <v>80</v>
      </c>
      <c r="AW128" s="13" t="s">
        <v>32</v>
      </c>
      <c r="AX128" s="13" t="s">
        <v>78</v>
      </c>
      <c r="AY128" s="235" t="s">
        <v>142</v>
      </c>
    </row>
    <row r="129" s="2" customFormat="1" ht="37.8" customHeight="1">
      <c r="A129" s="39"/>
      <c r="B129" s="40"/>
      <c r="C129" s="206" t="s">
        <v>100</v>
      </c>
      <c r="D129" s="206" t="s">
        <v>144</v>
      </c>
      <c r="E129" s="207" t="s">
        <v>583</v>
      </c>
      <c r="F129" s="208" t="s">
        <v>584</v>
      </c>
      <c r="G129" s="209" t="s">
        <v>172</v>
      </c>
      <c r="H129" s="210">
        <v>330.80000000000001</v>
      </c>
      <c r="I129" s="211"/>
      <c r="J129" s="212">
        <f>ROUND(I129*H129,2)</f>
        <v>0</v>
      </c>
      <c r="K129" s="208" t="s">
        <v>147</v>
      </c>
      <c r="L129" s="45"/>
      <c r="M129" s="213" t="s">
        <v>19</v>
      </c>
      <c r="N129" s="214" t="s">
        <v>41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148</v>
      </c>
      <c r="AT129" s="217" t="s">
        <v>144</v>
      </c>
      <c r="AU129" s="217" t="s">
        <v>80</v>
      </c>
      <c r="AY129" s="18" t="s">
        <v>142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78</v>
      </c>
      <c r="BK129" s="218">
        <f>ROUND(I129*H129,2)</f>
        <v>0</v>
      </c>
      <c r="BL129" s="18" t="s">
        <v>148</v>
      </c>
      <c r="BM129" s="217" t="s">
        <v>585</v>
      </c>
    </row>
    <row r="130" s="2" customFormat="1">
      <c r="A130" s="39"/>
      <c r="B130" s="40"/>
      <c r="C130" s="41"/>
      <c r="D130" s="219" t="s">
        <v>150</v>
      </c>
      <c r="E130" s="41"/>
      <c r="F130" s="220" t="s">
        <v>586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80</v>
      </c>
    </row>
    <row r="131" s="13" customFormat="1">
      <c r="A131" s="13"/>
      <c r="B131" s="224"/>
      <c r="C131" s="225"/>
      <c r="D131" s="226" t="s">
        <v>152</v>
      </c>
      <c r="E131" s="225"/>
      <c r="F131" s="228" t="s">
        <v>587</v>
      </c>
      <c r="G131" s="225"/>
      <c r="H131" s="229">
        <v>330.80000000000001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152</v>
      </c>
      <c r="AU131" s="235" t="s">
        <v>80</v>
      </c>
      <c r="AV131" s="13" t="s">
        <v>80</v>
      </c>
      <c r="AW131" s="13" t="s">
        <v>4</v>
      </c>
      <c r="AX131" s="13" t="s">
        <v>78</v>
      </c>
      <c r="AY131" s="235" t="s">
        <v>142</v>
      </c>
    </row>
    <row r="132" s="2" customFormat="1" ht="24.15" customHeight="1">
      <c r="A132" s="39"/>
      <c r="B132" s="40"/>
      <c r="C132" s="206" t="s">
        <v>212</v>
      </c>
      <c r="D132" s="206" t="s">
        <v>144</v>
      </c>
      <c r="E132" s="207" t="s">
        <v>203</v>
      </c>
      <c r="F132" s="208" t="s">
        <v>204</v>
      </c>
      <c r="G132" s="209" t="s">
        <v>172</v>
      </c>
      <c r="H132" s="210">
        <v>7.5499999999999998</v>
      </c>
      <c r="I132" s="211"/>
      <c r="J132" s="212">
        <f>ROUND(I132*H132,2)</f>
        <v>0</v>
      </c>
      <c r="K132" s="208" t="s">
        <v>147</v>
      </c>
      <c r="L132" s="45"/>
      <c r="M132" s="213" t="s">
        <v>19</v>
      </c>
      <c r="N132" s="214" t="s">
        <v>41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148</v>
      </c>
      <c r="AT132" s="217" t="s">
        <v>144</v>
      </c>
      <c r="AU132" s="217" t="s">
        <v>80</v>
      </c>
      <c r="AY132" s="18" t="s">
        <v>142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78</v>
      </c>
      <c r="BK132" s="218">
        <f>ROUND(I132*H132,2)</f>
        <v>0</v>
      </c>
      <c r="BL132" s="18" t="s">
        <v>148</v>
      </c>
      <c r="BM132" s="217" t="s">
        <v>588</v>
      </c>
    </row>
    <row r="133" s="2" customFormat="1">
      <c r="A133" s="39"/>
      <c r="B133" s="40"/>
      <c r="C133" s="41"/>
      <c r="D133" s="219" t="s">
        <v>150</v>
      </c>
      <c r="E133" s="41"/>
      <c r="F133" s="220" t="s">
        <v>206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150</v>
      </c>
      <c r="AU133" s="18" t="s">
        <v>80</v>
      </c>
    </row>
    <row r="134" s="13" customFormat="1">
      <c r="A134" s="13"/>
      <c r="B134" s="224"/>
      <c r="C134" s="225"/>
      <c r="D134" s="226" t="s">
        <v>152</v>
      </c>
      <c r="E134" s="227" t="s">
        <v>19</v>
      </c>
      <c r="F134" s="228" t="s">
        <v>577</v>
      </c>
      <c r="G134" s="225"/>
      <c r="H134" s="229">
        <v>7.5499999999999998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152</v>
      </c>
      <c r="AU134" s="235" t="s">
        <v>80</v>
      </c>
      <c r="AV134" s="13" t="s">
        <v>80</v>
      </c>
      <c r="AW134" s="13" t="s">
        <v>32</v>
      </c>
      <c r="AX134" s="13" t="s">
        <v>78</v>
      </c>
      <c r="AY134" s="235" t="s">
        <v>142</v>
      </c>
    </row>
    <row r="135" s="2" customFormat="1" ht="16.5" customHeight="1">
      <c r="A135" s="39"/>
      <c r="B135" s="40"/>
      <c r="C135" s="247" t="s">
        <v>218</v>
      </c>
      <c r="D135" s="247" t="s">
        <v>207</v>
      </c>
      <c r="E135" s="248" t="s">
        <v>208</v>
      </c>
      <c r="F135" s="249" t="s">
        <v>209</v>
      </c>
      <c r="G135" s="250" t="s">
        <v>210</v>
      </c>
      <c r="H135" s="251">
        <v>12.08</v>
      </c>
      <c r="I135" s="252"/>
      <c r="J135" s="253">
        <f>ROUND(I135*H135,2)</f>
        <v>0</v>
      </c>
      <c r="K135" s="249" t="s">
        <v>147</v>
      </c>
      <c r="L135" s="254"/>
      <c r="M135" s="255" t="s">
        <v>19</v>
      </c>
      <c r="N135" s="256" t="s">
        <v>41</v>
      </c>
      <c r="O135" s="85"/>
      <c r="P135" s="215">
        <f>O135*H135</f>
        <v>0</v>
      </c>
      <c r="Q135" s="215">
        <v>1</v>
      </c>
      <c r="R135" s="215">
        <f>Q135*H135</f>
        <v>12.08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190</v>
      </c>
      <c r="AT135" s="217" t="s">
        <v>207</v>
      </c>
      <c r="AU135" s="217" t="s">
        <v>80</v>
      </c>
      <c r="AY135" s="18" t="s">
        <v>142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78</v>
      </c>
      <c r="BK135" s="218">
        <f>ROUND(I135*H135,2)</f>
        <v>0</v>
      </c>
      <c r="BL135" s="18" t="s">
        <v>148</v>
      </c>
      <c r="BM135" s="217" t="s">
        <v>589</v>
      </c>
    </row>
    <row r="136" s="2" customFormat="1" ht="24.15" customHeight="1">
      <c r="A136" s="39"/>
      <c r="B136" s="40"/>
      <c r="C136" s="206" t="s">
        <v>223</v>
      </c>
      <c r="D136" s="206" t="s">
        <v>144</v>
      </c>
      <c r="E136" s="207" t="s">
        <v>213</v>
      </c>
      <c r="F136" s="208" t="s">
        <v>214</v>
      </c>
      <c r="G136" s="209" t="s">
        <v>210</v>
      </c>
      <c r="H136" s="210">
        <v>66.159999999999997</v>
      </c>
      <c r="I136" s="211"/>
      <c r="J136" s="212">
        <f>ROUND(I136*H136,2)</f>
        <v>0</v>
      </c>
      <c r="K136" s="208" t="s">
        <v>147</v>
      </c>
      <c r="L136" s="45"/>
      <c r="M136" s="213" t="s">
        <v>19</v>
      </c>
      <c r="N136" s="214" t="s">
        <v>41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148</v>
      </c>
      <c r="AT136" s="217" t="s">
        <v>144</v>
      </c>
      <c r="AU136" s="217" t="s">
        <v>80</v>
      </c>
      <c r="AY136" s="18" t="s">
        <v>142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78</v>
      </c>
      <c r="BK136" s="218">
        <f>ROUND(I136*H136,2)</f>
        <v>0</v>
      </c>
      <c r="BL136" s="18" t="s">
        <v>148</v>
      </c>
      <c r="BM136" s="217" t="s">
        <v>590</v>
      </c>
    </row>
    <row r="137" s="2" customFormat="1">
      <c r="A137" s="39"/>
      <c r="B137" s="40"/>
      <c r="C137" s="41"/>
      <c r="D137" s="219" t="s">
        <v>150</v>
      </c>
      <c r="E137" s="41"/>
      <c r="F137" s="220" t="s">
        <v>216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80</v>
      </c>
    </row>
    <row r="138" s="13" customFormat="1">
      <c r="A138" s="13"/>
      <c r="B138" s="224"/>
      <c r="C138" s="225"/>
      <c r="D138" s="226" t="s">
        <v>152</v>
      </c>
      <c r="E138" s="225"/>
      <c r="F138" s="228" t="s">
        <v>591</v>
      </c>
      <c r="G138" s="225"/>
      <c r="H138" s="229">
        <v>66.159999999999997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152</v>
      </c>
      <c r="AU138" s="235" t="s">
        <v>80</v>
      </c>
      <c r="AV138" s="13" t="s">
        <v>80</v>
      </c>
      <c r="AW138" s="13" t="s">
        <v>4</v>
      </c>
      <c r="AX138" s="13" t="s">
        <v>78</v>
      </c>
      <c r="AY138" s="235" t="s">
        <v>142</v>
      </c>
    </row>
    <row r="139" s="2" customFormat="1" ht="24.15" customHeight="1">
      <c r="A139" s="39"/>
      <c r="B139" s="40"/>
      <c r="C139" s="206" t="s">
        <v>8</v>
      </c>
      <c r="D139" s="206" t="s">
        <v>144</v>
      </c>
      <c r="E139" s="207" t="s">
        <v>219</v>
      </c>
      <c r="F139" s="208" t="s">
        <v>220</v>
      </c>
      <c r="G139" s="209" t="s">
        <v>172</v>
      </c>
      <c r="H139" s="210">
        <v>33.079999999999998</v>
      </c>
      <c r="I139" s="211"/>
      <c r="J139" s="212">
        <f>ROUND(I139*H139,2)</f>
        <v>0</v>
      </c>
      <c r="K139" s="208" t="s">
        <v>147</v>
      </c>
      <c r="L139" s="45"/>
      <c r="M139" s="213" t="s">
        <v>19</v>
      </c>
      <c r="N139" s="214" t="s">
        <v>41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148</v>
      </c>
      <c r="AT139" s="217" t="s">
        <v>144</v>
      </c>
      <c r="AU139" s="217" t="s">
        <v>80</v>
      </c>
      <c r="AY139" s="18" t="s">
        <v>142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78</v>
      </c>
      <c r="BK139" s="218">
        <f>ROUND(I139*H139,2)</f>
        <v>0</v>
      </c>
      <c r="BL139" s="18" t="s">
        <v>148</v>
      </c>
      <c r="BM139" s="217" t="s">
        <v>592</v>
      </c>
    </row>
    <row r="140" s="2" customFormat="1">
      <c r="A140" s="39"/>
      <c r="B140" s="40"/>
      <c r="C140" s="41"/>
      <c r="D140" s="219" t="s">
        <v>150</v>
      </c>
      <c r="E140" s="41"/>
      <c r="F140" s="220" t="s">
        <v>222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80</v>
      </c>
    </row>
    <row r="141" s="2" customFormat="1" ht="33" customHeight="1">
      <c r="A141" s="39"/>
      <c r="B141" s="40"/>
      <c r="C141" s="206" t="s">
        <v>233</v>
      </c>
      <c r="D141" s="206" t="s">
        <v>144</v>
      </c>
      <c r="E141" s="207" t="s">
        <v>224</v>
      </c>
      <c r="F141" s="208" t="s">
        <v>225</v>
      </c>
      <c r="G141" s="209" t="s">
        <v>96</v>
      </c>
      <c r="H141" s="210">
        <v>151</v>
      </c>
      <c r="I141" s="211"/>
      <c r="J141" s="212">
        <f>ROUND(I141*H141,2)</f>
        <v>0</v>
      </c>
      <c r="K141" s="208" t="s">
        <v>147</v>
      </c>
      <c r="L141" s="45"/>
      <c r="M141" s="213" t="s">
        <v>19</v>
      </c>
      <c r="N141" s="214" t="s">
        <v>41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148</v>
      </c>
      <c r="AT141" s="217" t="s">
        <v>144</v>
      </c>
      <c r="AU141" s="217" t="s">
        <v>80</v>
      </c>
      <c r="AY141" s="18" t="s">
        <v>142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78</v>
      </c>
      <c r="BK141" s="218">
        <f>ROUND(I141*H141,2)</f>
        <v>0</v>
      </c>
      <c r="BL141" s="18" t="s">
        <v>148</v>
      </c>
      <c r="BM141" s="217" t="s">
        <v>593</v>
      </c>
    </row>
    <row r="142" s="2" customFormat="1">
      <c r="A142" s="39"/>
      <c r="B142" s="40"/>
      <c r="C142" s="41"/>
      <c r="D142" s="219" t="s">
        <v>150</v>
      </c>
      <c r="E142" s="41"/>
      <c r="F142" s="220" t="s">
        <v>227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80</v>
      </c>
    </row>
    <row r="143" s="13" customFormat="1">
      <c r="A143" s="13"/>
      <c r="B143" s="224"/>
      <c r="C143" s="225"/>
      <c r="D143" s="226" t="s">
        <v>152</v>
      </c>
      <c r="E143" s="227" t="s">
        <v>105</v>
      </c>
      <c r="F143" s="228" t="s">
        <v>594</v>
      </c>
      <c r="G143" s="225"/>
      <c r="H143" s="229">
        <v>151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152</v>
      </c>
      <c r="AU143" s="235" t="s">
        <v>80</v>
      </c>
      <c r="AV143" s="13" t="s">
        <v>80</v>
      </c>
      <c r="AW143" s="13" t="s">
        <v>32</v>
      </c>
      <c r="AX143" s="13" t="s">
        <v>78</v>
      </c>
      <c r="AY143" s="235" t="s">
        <v>142</v>
      </c>
    </row>
    <row r="144" s="2" customFormat="1" ht="24.15" customHeight="1">
      <c r="A144" s="39"/>
      <c r="B144" s="40"/>
      <c r="C144" s="206" t="s">
        <v>238</v>
      </c>
      <c r="D144" s="206" t="s">
        <v>144</v>
      </c>
      <c r="E144" s="207" t="s">
        <v>229</v>
      </c>
      <c r="F144" s="208" t="s">
        <v>230</v>
      </c>
      <c r="G144" s="209" t="s">
        <v>96</v>
      </c>
      <c r="H144" s="210">
        <v>151</v>
      </c>
      <c r="I144" s="211"/>
      <c r="J144" s="212">
        <f>ROUND(I144*H144,2)</f>
        <v>0</v>
      </c>
      <c r="K144" s="208" t="s">
        <v>147</v>
      </c>
      <c r="L144" s="45"/>
      <c r="M144" s="213" t="s">
        <v>19</v>
      </c>
      <c r="N144" s="214" t="s">
        <v>41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148</v>
      </c>
      <c r="AT144" s="217" t="s">
        <v>144</v>
      </c>
      <c r="AU144" s="217" t="s">
        <v>80</v>
      </c>
      <c r="AY144" s="18" t="s">
        <v>142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78</v>
      </c>
      <c r="BK144" s="218">
        <f>ROUND(I144*H144,2)</f>
        <v>0</v>
      </c>
      <c r="BL144" s="18" t="s">
        <v>148</v>
      </c>
      <c r="BM144" s="217" t="s">
        <v>595</v>
      </c>
    </row>
    <row r="145" s="2" customFormat="1">
      <c r="A145" s="39"/>
      <c r="B145" s="40"/>
      <c r="C145" s="41"/>
      <c r="D145" s="219" t="s">
        <v>150</v>
      </c>
      <c r="E145" s="41"/>
      <c r="F145" s="220" t="s">
        <v>232</v>
      </c>
      <c r="G145" s="41"/>
      <c r="H145" s="41"/>
      <c r="I145" s="221"/>
      <c r="J145" s="41"/>
      <c r="K145" s="41"/>
      <c r="L145" s="45"/>
      <c r="M145" s="222"/>
      <c r="N145" s="223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80</v>
      </c>
    </row>
    <row r="146" s="13" customFormat="1">
      <c r="A146" s="13"/>
      <c r="B146" s="224"/>
      <c r="C146" s="225"/>
      <c r="D146" s="226" t="s">
        <v>152</v>
      </c>
      <c r="E146" s="227" t="s">
        <v>19</v>
      </c>
      <c r="F146" s="228" t="s">
        <v>105</v>
      </c>
      <c r="G146" s="225"/>
      <c r="H146" s="229">
        <v>151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152</v>
      </c>
      <c r="AU146" s="235" t="s">
        <v>80</v>
      </c>
      <c r="AV146" s="13" t="s">
        <v>80</v>
      </c>
      <c r="AW146" s="13" t="s">
        <v>32</v>
      </c>
      <c r="AX146" s="13" t="s">
        <v>78</v>
      </c>
      <c r="AY146" s="235" t="s">
        <v>142</v>
      </c>
    </row>
    <row r="147" s="2" customFormat="1" ht="24.15" customHeight="1">
      <c r="A147" s="39"/>
      <c r="B147" s="40"/>
      <c r="C147" s="206" t="s">
        <v>245</v>
      </c>
      <c r="D147" s="206" t="s">
        <v>144</v>
      </c>
      <c r="E147" s="207" t="s">
        <v>234</v>
      </c>
      <c r="F147" s="208" t="s">
        <v>235</v>
      </c>
      <c r="G147" s="209" t="s">
        <v>96</v>
      </c>
      <c r="H147" s="210">
        <v>151</v>
      </c>
      <c r="I147" s="211"/>
      <c r="J147" s="212">
        <f>ROUND(I147*H147,2)</f>
        <v>0</v>
      </c>
      <c r="K147" s="208" t="s">
        <v>147</v>
      </c>
      <c r="L147" s="45"/>
      <c r="M147" s="213" t="s">
        <v>19</v>
      </c>
      <c r="N147" s="214" t="s">
        <v>41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148</v>
      </c>
      <c r="AT147" s="217" t="s">
        <v>144</v>
      </c>
      <c r="AU147" s="217" t="s">
        <v>80</v>
      </c>
      <c r="AY147" s="18" t="s">
        <v>142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78</v>
      </c>
      <c r="BK147" s="218">
        <f>ROUND(I147*H147,2)</f>
        <v>0</v>
      </c>
      <c r="BL147" s="18" t="s">
        <v>148</v>
      </c>
      <c r="BM147" s="217" t="s">
        <v>596</v>
      </c>
    </row>
    <row r="148" s="2" customFormat="1">
      <c r="A148" s="39"/>
      <c r="B148" s="40"/>
      <c r="C148" s="41"/>
      <c r="D148" s="219" t="s">
        <v>150</v>
      </c>
      <c r="E148" s="41"/>
      <c r="F148" s="220" t="s">
        <v>237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150</v>
      </c>
      <c r="AU148" s="18" t="s">
        <v>80</v>
      </c>
    </row>
    <row r="149" s="13" customFormat="1">
      <c r="A149" s="13"/>
      <c r="B149" s="224"/>
      <c r="C149" s="225"/>
      <c r="D149" s="226" t="s">
        <v>152</v>
      </c>
      <c r="E149" s="227" t="s">
        <v>19</v>
      </c>
      <c r="F149" s="228" t="s">
        <v>105</v>
      </c>
      <c r="G149" s="225"/>
      <c r="H149" s="229">
        <v>151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152</v>
      </c>
      <c r="AU149" s="235" t="s">
        <v>80</v>
      </c>
      <c r="AV149" s="13" t="s">
        <v>80</v>
      </c>
      <c r="AW149" s="13" t="s">
        <v>32</v>
      </c>
      <c r="AX149" s="13" t="s">
        <v>78</v>
      </c>
      <c r="AY149" s="235" t="s">
        <v>142</v>
      </c>
    </row>
    <row r="150" s="2" customFormat="1" ht="16.5" customHeight="1">
      <c r="A150" s="39"/>
      <c r="B150" s="40"/>
      <c r="C150" s="247" t="s">
        <v>252</v>
      </c>
      <c r="D150" s="247" t="s">
        <v>207</v>
      </c>
      <c r="E150" s="248" t="s">
        <v>239</v>
      </c>
      <c r="F150" s="249" t="s">
        <v>240</v>
      </c>
      <c r="G150" s="250" t="s">
        <v>241</v>
      </c>
      <c r="H150" s="251">
        <v>2.2650000000000001</v>
      </c>
      <c r="I150" s="252"/>
      <c r="J150" s="253">
        <f>ROUND(I150*H150,2)</f>
        <v>0</v>
      </c>
      <c r="K150" s="249" t="s">
        <v>147</v>
      </c>
      <c r="L150" s="254"/>
      <c r="M150" s="255" t="s">
        <v>19</v>
      </c>
      <c r="N150" s="256" t="s">
        <v>41</v>
      </c>
      <c r="O150" s="85"/>
      <c r="P150" s="215">
        <f>O150*H150</f>
        <v>0</v>
      </c>
      <c r="Q150" s="215">
        <v>0.001</v>
      </c>
      <c r="R150" s="215">
        <f>Q150*H150</f>
        <v>0.0022650000000000001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190</v>
      </c>
      <c r="AT150" s="217" t="s">
        <v>207</v>
      </c>
      <c r="AU150" s="217" t="s">
        <v>80</v>
      </c>
      <c r="AY150" s="18" t="s">
        <v>142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78</v>
      </c>
      <c r="BK150" s="218">
        <f>ROUND(I150*H150,2)</f>
        <v>0</v>
      </c>
      <c r="BL150" s="18" t="s">
        <v>148</v>
      </c>
      <c r="BM150" s="217" t="s">
        <v>597</v>
      </c>
    </row>
    <row r="151" s="13" customFormat="1">
      <c r="A151" s="13"/>
      <c r="B151" s="224"/>
      <c r="C151" s="225"/>
      <c r="D151" s="226" t="s">
        <v>152</v>
      </c>
      <c r="E151" s="225"/>
      <c r="F151" s="228" t="s">
        <v>598</v>
      </c>
      <c r="G151" s="225"/>
      <c r="H151" s="229">
        <v>2.2650000000000001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152</v>
      </c>
      <c r="AU151" s="235" t="s">
        <v>80</v>
      </c>
      <c r="AV151" s="13" t="s">
        <v>80</v>
      </c>
      <c r="AW151" s="13" t="s">
        <v>4</v>
      </c>
      <c r="AX151" s="13" t="s">
        <v>78</v>
      </c>
      <c r="AY151" s="235" t="s">
        <v>142</v>
      </c>
    </row>
    <row r="152" s="12" customFormat="1" ht="22.8" customHeight="1">
      <c r="A152" s="12"/>
      <c r="B152" s="190"/>
      <c r="C152" s="191"/>
      <c r="D152" s="192" t="s">
        <v>69</v>
      </c>
      <c r="E152" s="204" t="s">
        <v>169</v>
      </c>
      <c r="F152" s="204" t="s">
        <v>244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SUM(P153:P193)</f>
        <v>0</v>
      </c>
      <c r="Q152" s="198"/>
      <c r="R152" s="199">
        <f>SUM(R153:R193)</f>
        <v>32.291960000000003</v>
      </c>
      <c r="S152" s="198"/>
      <c r="T152" s="200">
        <f>SUM(T153:T193)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78</v>
      </c>
      <c r="AT152" s="202" t="s">
        <v>69</v>
      </c>
      <c r="AU152" s="202" t="s">
        <v>78</v>
      </c>
      <c r="AY152" s="201" t="s">
        <v>142</v>
      </c>
      <c r="BK152" s="203">
        <f>SUM(BK153:BK193)</f>
        <v>0</v>
      </c>
    </row>
    <row r="153" s="2" customFormat="1" ht="21.75" customHeight="1">
      <c r="A153" s="39"/>
      <c r="B153" s="40"/>
      <c r="C153" s="206" t="s">
        <v>258</v>
      </c>
      <c r="D153" s="206" t="s">
        <v>144</v>
      </c>
      <c r="E153" s="207" t="s">
        <v>599</v>
      </c>
      <c r="F153" s="208" t="s">
        <v>600</v>
      </c>
      <c r="G153" s="209" t="s">
        <v>96</v>
      </c>
      <c r="H153" s="210">
        <v>16</v>
      </c>
      <c r="I153" s="211"/>
      <c r="J153" s="212">
        <f>ROUND(I153*H153,2)</f>
        <v>0</v>
      </c>
      <c r="K153" s="208" t="s">
        <v>147</v>
      </c>
      <c r="L153" s="45"/>
      <c r="M153" s="213" t="s">
        <v>19</v>
      </c>
      <c r="N153" s="214" t="s">
        <v>41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148</v>
      </c>
      <c r="AT153" s="217" t="s">
        <v>144</v>
      </c>
      <c r="AU153" s="217" t="s">
        <v>80</v>
      </c>
      <c r="AY153" s="18" t="s">
        <v>142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78</v>
      </c>
      <c r="BK153" s="218">
        <f>ROUND(I153*H153,2)</f>
        <v>0</v>
      </c>
      <c r="BL153" s="18" t="s">
        <v>148</v>
      </c>
      <c r="BM153" s="217" t="s">
        <v>601</v>
      </c>
    </row>
    <row r="154" s="2" customFormat="1">
      <c r="A154" s="39"/>
      <c r="B154" s="40"/>
      <c r="C154" s="41"/>
      <c r="D154" s="219" t="s">
        <v>150</v>
      </c>
      <c r="E154" s="41"/>
      <c r="F154" s="220" t="s">
        <v>602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150</v>
      </c>
      <c r="AU154" s="18" t="s">
        <v>80</v>
      </c>
    </row>
    <row r="155" s="2" customFormat="1">
      <c r="A155" s="39"/>
      <c r="B155" s="40"/>
      <c r="C155" s="41"/>
      <c r="D155" s="226" t="s">
        <v>250</v>
      </c>
      <c r="E155" s="41"/>
      <c r="F155" s="257" t="s">
        <v>251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250</v>
      </c>
      <c r="AU155" s="18" t="s">
        <v>80</v>
      </c>
    </row>
    <row r="156" s="13" customFormat="1">
      <c r="A156" s="13"/>
      <c r="B156" s="224"/>
      <c r="C156" s="225"/>
      <c r="D156" s="226" t="s">
        <v>152</v>
      </c>
      <c r="E156" s="227" t="s">
        <v>19</v>
      </c>
      <c r="F156" s="228" t="s">
        <v>111</v>
      </c>
      <c r="G156" s="225"/>
      <c r="H156" s="229">
        <v>16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152</v>
      </c>
      <c r="AU156" s="235" t="s">
        <v>80</v>
      </c>
      <c r="AV156" s="13" t="s">
        <v>80</v>
      </c>
      <c r="AW156" s="13" t="s">
        <v>32</v>
      </c>
      <c r="AX156" s="13" t="s">
        <v>78</v>
      </c>
      <c r="AY156" s="235" t="s">
        <v>142</v>
      </c>
    </row>
    <row r="157" s="2" customFormat="1" ht="21.75" customHeight="1">
      <c r="A157" s="39"/>
      <c r="B157" s="40"/>
      <c r="C157" s="206" t="s">
        <v>7</v>
      </c>
      <c r="D157" s="206" t="s">
        <v>144</v>
      </c>
      <c r="E157" s="207" t="s">
        <v>603</v>
      </c>
      <c r="F157" s="208" t="s">
        <v>604</v>
      </c>
      <c r="G157" s="209" t="s">
        <v>96</v>
      </c>
      <c r="H157" s="210">
        <v>126</v>
      </c>
      <c r="I157" s="211"/>
      <c r="J157" s="212">
        <f>ROUND(I157*H157,2)</f>
        <v>0</v>
      </c>
      <c r="K157" s="208" t="s">
        <v>147</v>
      </c>
      <c r="L157" s="45"/>
      <c r="M157" s="213" t="s">
        <v>19</v>
      </c>
      <c r="N157" s="214" t="s">
        <v>41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148</v>
      </c>
      <c r="AT157" s="217" t="s">
        <v>144</v>
      </c>
      <c r="AU157" s="217" t="s">
        <v>80</v>
      </c>
      <c r="AY157" s="18" t="s">
        <v>142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78</v>
      </c>
      <c r="BK157" s="218">
        <f>ROUND(I157*H157,2)</f>
        <v>0</v>
      </c>
      <c r="BL157" s="18" t="s">
        <v>148</v>
      </c>
      <c r="BM157" s="217" t="s">
        <v>605</v>
      </c>
    </row>
    <row r="158" s="2" customFormat="1">
      <c r="A158" s="39"/>
      <c r="B158" s="40"/>
      <c r="C158" s="41"/>
      <c r="D158" s="219" t="s">
        <v>150</v>
      </c>
      <c r="E158" s="41"/>
      <c r="F158" s="220" t="s">
        <v>606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150</v>
      </c>
      <c r="AU158" s="18" t="s">
        <v>80</v>
      </c>
    </row>
    <row r="159" s="13" customFormat="1">
      <c r="A159" s="13"/>
      <c r="B159" s="224"/>
      <c r="C159" s="225"/>
      <c r="D159" s="226" t="s">
        <v>152</v>
      </c>
      <c r="E159" s="227" t="s">
        <v>19</v>
      </c>
      <c r="F159" s="228" t="s">
        <v>607</v>
      </c>
      <c r="G159" s="225"/>
      <c r="H159" s="229">
        <v>111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152</v>
      </c>
      <c r="AU159" s="235" t="s">
        <v>80</v>
      </c>
      <c r="AV159" s="13" t="s">
        <v>80</v>
      </c>
      <c r="AW159" s="13" t="s">
        <v>32</v>
      </c>
      <c r="AX159" s="13" t="s">
        <v>70</v>
      </c>
      <c r="AY159" s="235" t="s">
        <v>142</v>
      </c>
    </row>
    <row r="160" s="13" customFormat="1">
      <c r="A160" s="13"/>
      <c r="B160" s="224"/>
      <c r="C160" s="225"/>
      <c r="D160" s="226" t="s">
        <v>152</v>
      </c>
      <c r="E160" s="227" t="s">
        <v>19</v>
      </c>
      <c r="F160" s="228" t="s">
        <v>608</v>
      </c>
      <c r="G160" s="225"/>
      <c r="H160" s="229">
        <v>10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152</v>
      </c>
      <c r="AU160" s="235" t="s">
        <v>80</v>
      </c>
      <c r="AV160" s="13" t="s">
        <v>80</v>
      </c>
      <c r="AW160" s="13" t="s">
        <v>32</v>
      </c>
      <c r="AX160" s="13" t="s">
        <v>70</v>
      </c>
      <c r="AY160" s="235" t="s">
        <v>142</v>
      </c>
    </row>
    <row r="161" s="13" customFormat="1">
      <c r="A161" s="13"/>
      <c r="B161" s="224"/>
      <c r="C161" s="225"/>
      <c r="D161" s="226" t="s">
        <v>152</v>
      </c>
      <c r="E161" s="227" t="s">
        <v>19</v>
      </c>
      <c r="F161" s="228" t="s">
        <v>609</v>
      </c>
      <c r="G161" s="225"/>
      <c r="H161" s="229">
        <v>5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152</v>
      </c>
      <c r="AU161" s="235" t="s">
        <v>80</v>
      </c>
      <c r="AV161" s="13" t="s">
        <v>80</v>
      </c>
      <c r="AW161" s="13" t="s">
        <v>32</v>
      </c>
      <c r="AX161" s="13" t="s">
        <v>70</v>
      </c>
      <c r="AY161" s="235" t="s">
        <v>142</v>
      </c>
    </row>
    <row r="162" s="14" customFormat="1">
      <c r="A162" s="14"/>
      <c r="B162" s="236"/>
      <c r="C162" s="237"/>
      <c r="D162" s="226" t="s">
        <v>152</v>
      </c>
      <c r="E162" s="238" t="s">
        <v>19</v>
      </c>
      <c r="F162" s="239" t="s">
        <v>168</v>
      </c>
      <c r="G162" s="237"/>
      <c r="H162" s="240">
        <v>126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152</v>
      </c>
      <c r="AU162" s="246" t="s">
        <v>80</v>
      </c>
      <c r="AV162" s="14" t="s">
        <v>148</v>
      </c>
      <c r="AW162" s="14" t="s">
        <v>32</v>
      </c>
      <c r="AX162" s="14" t="s">
        <v>78</v>
      </c>
      <c r="AY162" s="246" t="s">
        <v>142</v>
      </c>
    </row>
    <row r="163" s="2" customFormat="1" ht="24.15" customHeight="1">
      <c r="A163" s="39"/>
      <c r="B163" s="40"/>
      <c r="C163" s="206" t="s">
        <v>269</v>
      </c>
      <c r="D163" s="206" t="s">
        <v>144</v>
      </c>
      <c r="E163" s="207" t="s">
        <v>264</v>
      </c>
      <c r="F163" s="208" t="s">
        <v>265</v>
      </c>
      <c r="G163" s="209" t="s">
        <v>96</v>
      </c>
      <c r="H163" s="210">
        <v>16</v>
      </c>
      <c r="I163" s="211"/>
      <c r="J163" s="212">
        <f>ROUND(I163*H163,2)</f>
        <v>0</v>
      </c>
      <c r="K163" s="208" t="s">
        <v>147</v>
      </c>
      <c r="L163" s="45"/>
      <c r="M163" s="213" t="s">
        <v>19</v>
      </c>
      <c r="N163" s="214" t="s">
        <v>41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148</v>
      </c>
      <c r="AT163" s="217" t="s">
        <v>144</v>
      </c>
      <c r="AU163" s="217" t="s">
        <v>80</v>
      </c>
      <c r="AY163" s="18" t="s">
        <v>142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78</v>
      </c>
      <c r="BK163" s="218">
        <f>ROUND(I163*H163,2)</f>
        <v>0</v>
      </c>
      <c r="BL163" s="18" t="s">
        <v>148</v>
      </c>
      <c r="BM163" s="217" t="s">
        <v>610</v>
      </c>
    </row>
    <row r="164" s="2" customFormat="1">
      <c r="A164" s="39"/>
      <c r="B164" s="40"/>
      <c r="C164" s="41"/>
      <c r="D164" s="219" t="s">
        <v>150</v>
      </c>
      <c r="E164" s="41"/>
      <c r="F164" s="220" t="s">
        <v>267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150</v>
      </c>
      <c r="AU164" s="18" t="s">
        <v>80</v>
      </c>
    </row>
    <row r="165" s="2" customFormat="1">
      <c r="A165" s="39"/>
      <c r="B165" s="40"/>
      <c r="C165" s="41"/>
      <c r="D165" s="226" t="s">
        <v>250</v>
      </c>
      <c r="E165" s="41"/>
      <c r="F165" s="257" t="s">
        <v>268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250</v>
      </c>
      <c r="AU165" s="18" t="s">
        <v>80</v>
      </c>
    </row>
    <row r="166" s="13" customFormat="1">
      <c r="A166" s="13"/>
      <c r="B166" s="224"/>
      <c r="C166" s="225"/>
      <c r="D166" s="226" t="s">
        <v>152</v>
      </c>
      <c r="E166" s="227" t="s">
        <v>19</v>
      </c>
      <c r="F166" s="228" t="s">
        <v>111</v>
      </c>
      <c r="G166" s="225"/>
      <c r="H166" s="229">
        <v>16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152</v>
      </c>
      <c r="AU166" s="235" t="s">
        <v>80</v>
      </c>
      <c r="AV166" s="13" t="s">
        <v>80</v>
      </c>
      <c r="AW166" s="13" t="s">
        <v>32</v>
      </c>
      <c r="AX166" s="13" t="s">
        <v>78</v>
      </c>
      <c r="AY166" s="235" t="s">
        <v>142</v>
      </c>
    </row>
    <row r="167" s="2" customFormat="1" ht="24.15" customHeight="1">
      <c r="A167" s="39"/>
      <c r="B167" s="40"/>
      <c r="C167" s="206" t="s">
        <v>276</v>
      </c>
      <c r="D167" s="206" t="s">
        <v>144</v>
      </c>
      <c r="E167" s="207" t="s">
        <v>289</v>
      </c>
      <c r="F167" s="208" t="s">
        <v>290</v>
      </c>
      <c r="G167" s="209" t="s">
        <v>96</v>
      </c>
      <c r="H167" s="210">
        <v>16</v>
      </c>
      <c r="I167" s="211"/>
      <c r="J167" s="212">
        <f>ROUND(I167*H167,2)</f>
        <v>0</v>
      </c>
      <c r="K167" s="208" t="s">
        <v>147</v>
      </c>
      <c r="L167" s="45"/>
      <c r="M167" s="213" t="s">
        <v>19</v>
      </c>
      <c r="N167" s="214" t="s">
        <v>41</v>
      </c>
      <c r="O167" s="85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148</v>
      </c>
      <c r="AT167" s="217" t="s">
        <v>144</v>
      </c>
      <c r="AU167" s="217" t="s">
        <v>80</v>
      </c>
      <c r="AY167" s="18" t="s">
        <v>142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78</v>
      </c>
      <c r="BK167" s="218">
        <f>ROUND(I167*H167,2)</f>
        <v>0</v>
      </c>
      <c r="BL167" s="18" t="s">
        <v>148</v>
      </c>
      <c r="BM167" s="217" t="s">
        <v>611</v>
      </c>
    </row>
    <row r="168" s="2" customFormat="1">
      <c r="A168" s="39"/>
      <c r="B168" s="40"/>
      <c r="C168" s="41"/>
      <c r="D168" s="219" t="s">
        <v>150</v>
      </c>
      <c r="E168" s="41"/>
      <c r="F168" s="220" t="s">
        <v>292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150</v>
      </c>
      <c r="AU168" s="18" t="s">
        <v>80</v>
      </c>
    </row>
    <row r="169" s="2" customFormat="1">
      <c r="A169" s="39"/>
      <c r="B169" s="40"/>
      <c r="C169" s="41"/>
      <c r="D169" s="226" t="s">
        <v>250</v>
      </c>
      <c r="E169" s="41"/>
      <c r="F169" s="257" t="s">
        <v>293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250</v>
      </c>
      <c r="AU169" s="18" t="s">
        <v>80</v>
      </c>
    </row>
    <row r="170" s="13" customFormat="1">
      <c r="A170" s="13"/>
      <c r="B170" s="224"/>
      <c r="C170" s="225"/>
      <c r="D170" s="226" t="s">
        <v>152</v>
      </c>
      <c r="E170" s="227" t="s">
        <v>19</v>
      </c>
      <c r="F170" s="228" t="s">
        <v>111</v>
      </c>
      <c r="G170" s="225"/>
      <c r="H170" s="229">
        <v>16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152</v>
      </c>
      <c r="AU170" s="235" t="s">
        <v>80</v>
      </c>
      <c r="AV170" s="13" t="s">
        <v>80</v>
      </c>
      <c r="AW170" s="13" t="s">
        <v>32</v>
      </c>
      <c r="AX170" s="13" t="s">
        <v>78</v>
      </c>
      <c r="AY170" s="235" t="s">
        <v>142</v>
      </c>
    </row>
    <row r="171" s="2" customFormat="1" ht="21.75" customHeight="1">
      <c r="A171" s="39"/>
      <c r="B171" s="40"/>
      <c r="C171" s="206" t="s">
        <v>282</v>
      </c>
      <c r="D171" s="206" t="s">
        <v>144</v>
      </c>
      <c r="E171" s="207" t="s">
        <v>612</v>
      </c>
      <c r="F171" s="208" t="s">
        <v>613</v>
      </c>
      <c r="G171" s="209" t="s">
        <v>96</v>
      </c>
      <c r="H171" s="210">
        <v>18</v>
      </c>
      <c r="I171" s="211"/>
      <c r="J171" s="212">
        <f>ROUND(I171*H171,2)</f>
        <v>0</v>
      </c>
      <c r="K171" s="208" t="s">
        <v>147</v>
      </c>
      <c r="L171" s="45"/>
      <c r="M171" s="213" t="s">
        <v>19</v>
      </c>
      <c r="N171" s="214" t="s">
        <v>41</v>
      </c>
      <c r="O171" s="85"/>
      <c r="P171" s="215">
        <f>O171*H171</f>
        <v>0</v>
      </c>
      <c r="Q171" s="215">
        <v>0.34499999999999997</v>
      </c>
      <c r="R171" s="215">
        <f>Q171*H171</f>
        <v>6.2099999999999991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148</v>
      </c>
      <c r="AT171" s="217" t="s">
        <v>144</v>
      </c>
      <c r="AU171" s="217" t="s">
        <v>80</v>
      </c>
      <c r="AY171" s="18" t="s">
        <v>142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78</v>
      </c>
      <c r="BK171" s="218">
        <f>ROUND(I171*H171,2)</f>
        <v>0</v>
      </c>
      <c r="BL171" s="18" t="s">
        <v>148</v>
      </c>
      <c r="BM171" s="217" t="s">
        <v>614</v>
      </c>
    </row>
    <row r="172" s="2" customFormat="1">
      <c r="A172" s="39"/>
      <c r="B172" s="40"/>
      <c r="C172" s="41"/>
      <c r="D172" s="219" t="s">
        <v>150</v>
      </c>
      <c r="E172" s="41"/>
      <c r="F172" s="220" t="s">
        <v>615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150</v>
      </c>
      <c r="AU172" s="18" t="s">
        <v>80</v>
      </c>
    </row>
    <row r="173" s="13" customFormat="1">
      <c r="A173" s="13"/>
      <c r="B173" s="224"/>
      <c r="C173" s="225"/>
      <c r="D173" s="226" t="s">
        <v>152</v>
      </c>
      <c r="E173" s="227" t="s">
        <v>19</v>
      </c>
      <c r="F173" s="228" t="s">
        <v>616</v>
      </c>
      <c r="G173" s="225"/>
      <c r="H173" s="229">
        <v>18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152</v>
      </c>
      <c r="AU173" s="235" t="s">
        <v>80</v>
      </c>
      <c r="AV173" s="13" t="s">
        <v>80</v>
      </c>
      <c r="AW173" s="13" t="s">
        <v>32</v>
      </c>
      <c r="AX173" s="13" t="s">
        <v>78</v>
      </c>
      <c r="AY173" s="235" t="s">
        <v>142</v>
      </c>
    </row>
    <row r="174" s="2" customFormat="1" ht="16.5" customHeight="1">
      <c r="A174" s="39"/>
      <c r="B174" s="40"/>
      <c r="C174" s="206" t="s">
        <v>288</v>
      </c>
      <c r="D174" s="206" t="s">
        <v>144</v>
      </c>
      <c r="E174" s="207" t="s">
        <v>331</v>
      </c>
      <c r="F174" s="208" t="s">
        <v>332</v>
      </c>
      <c r="G174" s="209" t="s">
        <v>96</v>
      </c>
      <c r="H174" s="210">
        <v>16</v>
      </c>
      <c r="I174" s="211"/>
      <c r="J174" s="212">
        <f>ROUND(I174*H174,2)</f>
        <v>0</v>
      </c>
      <c r="K174" s="208" t="s">
        <v>147</v>
      </c>
      <c r="L174" s="45"/>
      <c r="M174" s="213" t="s">
        <v>19</v>
      </c>
      <c r="N174" s="214" t="s">
        <v>41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148</v>
      </c>
      <c r="AT174" s="217" t="s">
        <v>144</v>
      </c>
      <c r="AU174" s="217" t="s">
        <v>80</v>
      </c>
      <c r="AY174" s="18" t="s">
        <v>142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78</v>
      </c>
      <c r="BK174" s="218">
        <f>ROUND(I174*H174,2)</f>
        <v>0</v>
      </c>
      <c r="BL174" s="18" t="s">
        <v>148</v>
      </c>
      <c r="BM174" s="217" t="s">
        <v>617</v>
      </c>
    </row>
    <row r="175" s="2" customFormat="1">
      <c r="A175" s="39"/>
      <c r="B175" s="40"/>
      <c r="C175" s="41"/>
      <c r="D175" s="219" t="s">
        <v>150</v>
      </c>
      <c r="E175" s="41"/>
      <c r="F175" s="220" t="s">
        <v>334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80</v>
      </c>
    </row>
    <row r="176" s="13" customFormat="1">
      <c r="A176" s="13"/>
      <c r="B176" s="224"/>
      <c r="C176" s="225"/>
      <c r="D176" s="226" t="s">
        <v>152</v>
      </c>
      <c r="E176" s="227" t="s">
        <v>19</v>
      </c>
      <c r="F176" s="228" t="s">
        <v>111</v>
      </c>
      <c r="G176" s="225"/>
      <c r="H176" s="229">
        <v>16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152</v>
      </c>
      <c r="AU176" s="235" t="s">
        <v>80</v>
      </c>
      <c r="AV176" s="13" t="s">
        <v>80</v>
      </c>
      <c r="AW176" s="13" t="s">
        <v>32</v>
      </c>
      <c r="AX176" s="13" t="s">
        <v>78</v>
      </c>
      <c r="AY176" s="235" t="s">
        <v>142</v>
      </c>
    </row>
    <row r="177" s="2" customFormat="1" ht="16.5" customHeight="1">
      <c r="A177" s="39"/>
      <c r="B177" s="40"/>
      <c r="C177" s="206" t="s">
        <v>294</v>
      </c>
      <c r="D177" s="206" t="s">
        <v>144</v>
      </c>
      <c r="E177" s="207" t="s">
        <v>336</v>
      </c>
      <c r="F177" s="208" t="s">
        <v>337</v>
      </c>
      <c r="G177" s="209" t="s">
        <v>96</v>
      </c>
      <c r="H177" s="210">
        <v>16</v>
      </c>
      <c r="I177" s="211"/>
      <c r="J177" s="212">
        <f>ROUND(I177*H177,2)</f>
        <v>0</v>
      </c>
      <c r="K177" s="208" t="s">
        <v>147</v>
      </c>
      <c r="L177" s="45"/>
      <c r="M177" s="213" t="s">
        <v>19</v>
      </c>
      <c r="N177" s="214" t="s">
        <v>41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148</v>
      </c>
      <c r="AT177" s="217" t="s">
        <v>144</v>
      </c>
      <c r="AU177" s="217" t="s">
        <v>80</v>
      </c>
      <c r="AY177" s="18" t="s">
        <v>142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78</v>
      </c>
      <c r="BK177" s="218">
        <f>ROUND(I177*H177,2)</f>
        <v>0</v>
      </c>
      <c r="BL177" s="18" t="s">
        <v>148</v>
      </c>
      <c r="BM177" s="217" t="s">
        <v>618</v>
      </c>
    </row>
    <row r="178" s="2" customFormat="1">
      <c r="A178" s="39"/>
      <c r="B178" s="40"/>
      <c r="C178" s="41"/>
      <c r="D178" s="219" t="s">
        <v>150</v>
      </c>
      <c r="E178" s="41"/>
      <c r="F178" s="220" t="s">
        <v>339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150</v>
      </c>
      <c r="AU178" s="18" t="s">
        <v>80</v>
      </c>
    </row>
    <row r="179" s="13" customFormat="1">
      <c r="A179" s="13"/>
      <c r="B179" s="224"/>
      <c r="C179" s="225"/>
      <c r="D179" s="226" t="s">
        <v>152</v>
      </c>
      <c r="E179" s="227" t="s">
        <v>19</v>
      </c>
      <c r="F179" s="228" t="s">
        <v>111</v>
      </c>
      <c r="G179" s="225"/>
      <c r="H179" s="229">
        <v>16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152</v>
      </c>
      <c r="AU179" s="235" t="s">
        <v>80</v>
      </c>
      <c r="AV179" s="13" t="s">
        <v>80</v>
      </c>
      <c r="AW179" s="13" t="s">
        <v>32</v>
      </c>
      <c r="AX179" s="13" t="s">
        <v>78</v>
      </c>
      <c r="AY179" s="235" t="s">
        <v>142</v>
      </c>
    </row>
    <row r="180" s="2" customFormat="1" ht="24.15" customHeight="1">
      <c r="A180" s="39"/>
      <c r="B180" s="40"/>
      <c r="C180" s="206" t="s">
        <v>301</v>
      </c>
      <c r="D180" s="206" t="s">
        <v>144</v>
      </c>
      <c r="E180" s="207" t="s">
        <v>346</v>
      </c>
      <c r="F180" s="208" t="s">
        <v>347</v>
      </c>
      <c r="G180" s="209" t="s">
        <v>96</v>
      </c>
      <c r="H180" s="210">
        <v>16</v>
      </c>
      <c r="I180" s="211"/>
      <c r="J180" s="212">
        <f>ROUND(I180*H180,2)</f>
        <v>0</v>
      </c>
      <c r="K180" s="208" t="s">
        <v>147</v>
      </c>
      <c r="L180" s="45"/>
      <c r="M180" s="213" t="s">
        <v>19</v>
      </c>
      <c r="N180" s="214" t="s">
        <v>41</v>
      </c>
      <c r="O180" s="85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148</v>
      </c>
      <c r="AT180" s="217" t="s">
        <v>144</v>
      </c>
      <c r="AU180" s="217" t="s">
        <v>80</v>
      </c>
      <c r="AY180" s="18" t="s">
        <v>142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78</v>
      </c>
      <c r="BK180" s="218">
        <f>ROUND(I180*H180,2)</f>
        <v>0</v>
      </c>
      <c r="BL180" s="18" t="s">
        <v>148</v>
      </c>
      <c r="BM180" s="217" t="s">
        <v>619</v>
      </c>
    </row>
    <row r="181" s="2" customFormat="1">
      <c r="A181" s="39"/>
      <c r="B181" s="40"/>
      <c r="C181" s="41"/>
      <c r="D181" s="219" t="s">
        <v>150</v>
      </c>
      <c r="E181" s="41"/>
      <c r="F181" s="220" t="s">
        <v>349</v>
      </c>
      <c r="G181" s="41"/>
      <c r="H181" s="41"/>
      <c r="I181" s="221"/>
      <c r="J181" s="41"/>
      <c r="K181" s="41"/>
      <c r="L181" s="45"/>
      <c r="M181" s="222"/>
      <c r="N181" s="22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150</v>
      </c>
      <c r="AU181" s="18" t="s">
        <v>80</v>
      </c>
    </row>
    <row r="182" s="13" customFormat="1">
      <c r="A182" s="13"/>
      <c r="B182" s="224"/>
      <c r="C182" s="225"/>
      <c r="D182" s="226" t="s">
        <v>152</v>
      </c>
      <c r="E182" s="227" t="s">
        <v>19</v>
      </c>
      <c r="F182" s="228" t="s">
        <v>111</v>
      </c>
      <c r="G182" s="225"/>
      <c r="H182" s="229">
        <v>16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152</v>
      </c>
      <c r="AU182" s="235" t="s">
        <v>80</v>
      </c>
      <c r="AV182" s="13" t="s">
        <v>80</v>
      </c>
      <c r="AW182" s="13" t="s">
        <v>32</v>
      </c>
      <c r="AX182" s="13" t="s">
        <v>78</v>
      </c>
      <c r="AY182" s="235" t="s">
        <v>142</v>
      </c>
    </row>
    <row r="183" s="2" customFormat="1" ht="44.25" customHeight="1">
      <c r="A183" s="39"/>
      <c r="B183" s="40"/>
      <c r="C183" s="206" t="s">
        <v>308</v>
      </c>
      <c r="D183" s="206" t="s">
        <v>144</v>
      </c>
      <c r="E183" s="207" t="s">
        <v>620</v>
      </c>
      <c r="F183" s="208" t="s">
        <v>621</v>
      </c>
      <c r="G183" s="209" t="s">
        <v>96</v>
      </c>
      <c r="H183" s="210">
        <v>126</v>
      </c>
      <c r="I183" s="211"/>
      <c r="J183" s="212">
        <f>ROUND(I183*H183,2)</f>
        <v>0</v>
      </c>
      <c r="K183" s="208" t="s">
        <v>147</v>
      </c>
      <c r="L183" s="45"/>
      <c r="M183" s="213" t="s">
        <v>19</v>
      </c>
      <c r="N183" s="214" t="s">
        <v>41</v>
      </c>
      <c r="O183" s="85"/>
      <c r="P183" s="215">
        <f>O183*H183</f>
        <v>0</v>
      </c>
      <c r="Q183" s="215">
        <v>0.089219999999999994</v>
      </c>
      <c r="R183" s="215">
        <f>Q183*H183</f>
        <v>11.241719999999999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148</v>
      </c>
      <c r="AT183" s="217" t="s">
        <v>144</v>
      </c>
      <c r="AU183" s="217" t="s">
        <v>80</v>
      </c>
      <c r="AY183" s="18" t="s">
        <v>142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78</v>
      </c>
      <c r="BK183" s="218">
        <f>ROUND(I183*H183,2)</f>
        <v>0</v>
      </c>
      <c r="BL183" s="18" t="s">
        <v>148</v>
      </c>
      <c r="BM183" s="217" t="s">
        <v>622</v>
      </c>
    </row>
    <row r="184" s="2" customFormat="1">
      <c r="A184" s="39"/>
      <c r="B184" s="40"/>
      <c r="C184" s="41"/>
      <c r="D184" s="219" t="s">
        <v>150</v>
      </c>
      <c r="E184" s="41"/>
      <c r="F184" s="220" t="s">
        <v>623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80</v>
      </c>
    </row>
    <row r="185" s="2" customFormat="1" ht="16.5" customHeight="1">
      <c r="A185" s="39"/>
      <c r="B185" s="40"/>
      <c r="C185" s="247" t="s">
        <v>313</v>
      </c>
      <c r="D185" s="247" t="s">
        <v>207</v>
      </c>
      <c r="E185" s="248" t="s">
        <v>624</v>
      </c>
      <c r="F185" s="249" t="s">
        <v>625</v>
      </c>
      <c r="G185" s="250" t="s">
        <v>96</v>
      </c>
      <c r="H185" s="251">
        <v>114.33</v>
      </c>
      <c r="I185" s="252"/>
      <c r="J185" s="253">
        <f>ROUND(I185*H185,2)</f>
        <v>0</v>
      </c>
      <c r="K185" s="249" t="s">
        <v>147</v>
      </c>
      <c r="L185" s="254"/>
      <c r="M185" s="255" t="s">
        <v>19</v>
      </c>
      <c r="N185" s="256" t="s">
        <v>41</v>
      </c>
      <c r="O185" s="85"/>
      <c r="P185" s="215">
        <f>O185*H185</f>
        <v>0</v>
      </c>
      <c r="Q185" s="215">
        <v>0.113</v>
      </c>
      <c r="R185" s="215">
        <f>Q185*H185</f>
        <v>12.91929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190</v>
      </c>
      <c r="AT185" s="217" t="s">
        <v>207</v>
      </c>
      <c r="AU185" s="217" t="s">
        <v>80</v>
      </c>
      <c r="AY185" s="18" t="s">
        <v>142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78</v>
      </c>
      <c r="BK185" s="218">
        <f>ROUND(I185*H185,2)</f>
        <v>0</v>
      </c>
      <c r="BL185" s="18" t="s">
        <v>148</v>
      </c>
      <c r="BM185" s="217" t="s">
        <v>626</v>
      </c>
    </row>
    <row r="186" s="13" customFormat="1">
      <c r="A186" s="13"/>
      <c r="B186" s="224"/>
      <c r="C186" s="225"/>
      <c r="D186" s="226" t="s">
        <v>152</v>
      </c>
      <c r="E186" s="227" t="s">
        <v>19</v>
      </c>
      <c r="F186" s="228" t="s">
        <v>607</v>
      </c>
      <c r="G186" s="225"/>
      <c r="H186" s="229">
        <v>111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152</v>
      </c>
      <c r="AU186" s="235" t="s">
        <v>80</v>
      </c>
      <c r="AV186" s="13" t="s">
        <v>80</v>
      </c>
      <c r="AW186" s="13" t="s">
        <v>32</v>
      </c>
      <c r="AX186" s="13" t="s">
        <v>78</v>
      </c>
      <c r="AY186" s="235" t="s">
        <v>142</v>
      </c>
    </row>
    <row r="187" s="13" customFormat="1">
      <c r="A187" s="13"/>
      <c r="B187" s="224"/>
      <c r="C187" s="225"/>
      <c r="D187" s="226" t="s">
        <v>152</v>
      </c>
      <c r="E187" s="225"/>
      <c r="F187" s="228" t="s">
        <v>627</v>
      </c>
      <c r="G187" s="225"/>
      <c r="H187" s="229">
        <v>114.33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152</v>
      </c>
      <c r="AU187" s="235" t="s">
        <v>80</v>
      </c>
      <c r="AV187" s="13" t="s">
        <v>80</v>
      </c>
      <c r="AW187" s="13" t="s">
        <v>4</v>
      </c>
      <c r="AX187" s="13" t="s">
        <v>78</v>
      </c>
      <c r="AY187" s="235" t="s">
        <v>142</v>
      </c>
    </row>
    <row r="188" s="2" customFormat="1" ht="16.5" customHeight="1">
      <c r="A188" s="39"/>
      <c r="B188" s="40"/>
      <c r="C188" s="247" t="s">
        <v>318</v>
      </c>
      <c r="D188" s="247" t="s">
        <v>207</v>
      </c>
      <c r="E188" s="248" t="s">
        <v>628</v>
      </c>
      <c r="F188" s="249" t="s">
        <v>629</v>
      </c>
      <c r="G188" s="250" t="s">
        <v>96</v>
      </c>
      <c r="H188" s="251">
        <v>5.1500000000000004</v>
      </c>
      <c r="I188" s="252"/>
      <c r="J188" s="253">
        <f>ROUND(I188*H188,2)</f>
        <v>0</v>
      </c>
      <c r="K188" s="249" t="s">
        <v>147</v>
      </c>
      <c r="L188" s="254"/>
      <c r="M188" s="255" t="s">
        <v>19</v>
      </c>
      <c r="N188" s="256" t="s">
        <v>41</v>
      </c>
      <c r="O188" s="85"/>
      <c r="P188" s="215">
        <f>O188*H188</f>
        <v>0</v>
      </c>
      <c r="Q188" s="215">
        <v>0.113</v>
      </c>
      <c r="R188" s="215">
        <f>Q188*H188</f>
        <v>0.58195000000000008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190</v>
      </c>
      <c r="AT188" s="217" t="s">
        <v>207</v>
      </c>
      <c r="AU188" s="217" t="s">
        <v>80</v>
      </c>
      <c r="AY188" s="18" t="s">
        <v>142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78</v>
      </c>
      <c r="BK188" s="218">
        <f>ROUND(I188*H188,2)</f>
        <v>0</v>
      </c>
      <c r="BL188" s="18" t="s">
        <v>148</v>
      </c>
      <c r="BM188" s="217" t="s">
        <v>630</v>
      </c>
    </row>
    <row r="189" s="13" customFormat="1">
      <c r="A189" s="13"/>
      <c r="B189" s="224"/>
      <c r="C189" s="225"/>
      <c r="D189" s="226" t="s">
        <v>152</v>
      </c>
      <c r="E189" s="227" t="s">
        <v>19</v>
      </c>
      <c r="F189" s="228" t="s">
        <v>609</v>
      </c>
      <c r="G189" s="225"/>
      <c r="H189" s="229">
        <v>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152</v>
      </c>
      <c r="AU189" s="235" t="s">
        <v>80</v>
      </c>
      <c r="AV189" s="13" t="s">
        <v>80</v>
      </c>
      <c r="AW189" s="13" t="s">
        <v>32</v>
      </c>
      <c r="AX189" s="13" t="s">
        <v>78</v>
      </c>
      <c r="AY189" s="235" t="s">
        <v>142</v>
      </c>
    </row>
    <row r="190" s="13" customFormat="1">
      <c r="A190" s="13"/>
      <c r="B190" s="224"/>
      <c r="C190" s="225"/>
      <c r="D190" s="226" t="s">
        <v>152</v>
      </c>
      <c r="E190" s="225"/>
      <c r="F190" s="228" t="s">
        <v>631</v>
      </c>
      <c r="G190" s="225"/>
      <c r="H190" s="229">
        <v>5.1500000000000004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152</v>
      </c>
      <c r="AU190" s="235" t="s">
        <v>80</v>
      </c>
      <c r="AV190" s="13" t="s">
        <v>80</v>
      </c>
      <c r="AW190" s="13" t="s">
        <v>4</v>
      </c>
      <c r="AX190" s="13" t="s">
        <v>78</v>
      </c>
      <c r="AY190" s="235" t="s">
        <v>142</v>
      </c>
    </row>
    <row r="191" s="2" customFormat="1" ht="16.5" customHeight="1">
      <c r="A191" s="39"/>
      <c r="B191" s="40"/>
      <c r="C191" s="247" t="s">
        <v>323</v>
      </c>
      <c r="D191" s="247" t="s">
        <v>207</v>
      </c>
      <c r="E191" s="248" t="s">
        <v>632</v>
      </c>
      <c r="F191" s="249" t="s">
        <v>633</v>
      </c>
      <c r="G191" s="250" t="s">
        <v>96</v>
      </c>
      <c r="H191" s="251">
        <v>10.300000000000001</v>
      </c>
      <c r="I191" s="252"/>
      <c r="J191" s="253">
        <f>ROUND(I191*H191,2)</f>
        <v>0</v>
      </c>
      <c r="K191" s="249" t="s">
        <v>147</v>
      </c>
      <c r="L191" s="254"/>
      <c r="M191" s="255" t="s">
        <v>19</v>
      </c>
      <c r="N191" s="256" t="s">
        <v>41</v>
      </c>
      <c r="O191" s="85"/>
      <c r="P191" s="215">
        <f>O191*H191</f>
        <v>0</v>
      </c>
      <c r="Q191" s="215">
        <v>0.13</v>
      </c>
      <c r="R191" s="215">
        <f>Q191*H191</f>
        <v>1.3390000000000002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190</v>
      </c>
      <c r="AT191" s="217" t="s">
        <v>207</v>
      </c>
      <c r="AU191" s="217" t="s">
        <v>80</v>
      </c>
      <c r="AY191" s="18" t="s">
        <v>142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78</v>
      </c>
      <c r="BK191" s="218">
        <f>ROUND(I191*H191,2)</f>
        <v>0</v>
      </c>
      <c r="BL191" s="18" t="s">
        <v>148</v>
      </c>
      <c r="BM191" s="217" t="s">
        <v>634</v>
      </c>
    </row>
    <row r="192" s="13" customFormat="1">
      <c r="A192" s="13"/>
      <c r="B192" s="224"/>
      <c r="C192" s="225"/>
      <c r="D192" s="226" t="s">
        <v>152</v>
      </c>
      <c r="E192" s="227" t="s">
        <v>19</v>
      </c>
      <c r="F192" s="228" t="s">
        <v>608</v>
      </c>
      <c r="G192" s="225"/>
      <c r="H192" s="229">
        <v>10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152</v>
      </c>
      <c r="AU192" s="235" t="s">
        <v>80</v>
      </c>
      <c r="AV192" s="13" t="s">
        <v>80</v>
      </c>
      <c r="AW192" s="13" t="s">
        <v>32</v>
      </c>
      <c r="AX192" s="13" t="s">
        <v>78</v>
      </c>
      <c r="AY192" s="235" t="s">
        <v>142</v>
      </c>
    </row>
    <row r="193" s="13" customFormat="1">
      <c r="A193" s="13"/>
      <c r="B193" s="224"/>
      <c r="C193" s="225"/>
      <c r="D193" s="226" t="s">
        <v>152</v>
      </c>
      <c r="E193" s="225"/>
      <c r="F193" s="228" t="s">
        <v>635</v>
      </c>
      <c r="G193" s="225"/>
      <c r="H193" s="229">
        <v>10.300000000000001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152</v>
      </c>
      <c r="AU193" s="235" t="s">
        <v>80</v>
      </c>
      <c r="AV193" s="13" t="s">
        <v>80</v>
      </c>
      <c r="AW193" s="13" t="s">
        <v>4</v>
      </c>
      <c r="AX193" s="13" t="s">
        <v>78</v>
      </c>
      <c r="AY193" s="235" t="s">
        <v>142</v>
      </c>
    </row>
    <row r="194" s="12" customFormat="1" ht="22.8" customHeight="1">
      <c r="A194" s="12"/>
      <c r="B194" s="190"/>
      <c r="C194" s="191"/>
      <c r="D194" s="192" t="s">
        <v>69</v>
      </c>
      <c r="E194" s="204" t="s">
        <v>190</v>
      </c>
      <c r="F194" s="204" t="s">
        <v>370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v>0</v>
      </c>
      <c r="Q194" s="198"/>
      <c r="R194" s="199">
        <v>0</v>
      </c>
      <c r="S194" s="198"/>
      <c r="T194" s="200"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78</v>
      </c>
      <c r="AT194" s="202" t="s">
        <v>69</v>
      </c>
      <c r="AU194" s="202" t="s">
        <v>78</v>
      </c>
      <c r="AY194" s="201" t="s">
        <v>142</v>
      </c>
      <c r="BK194" s="203">
        <v>0</v>
      </c>
    </row>
    <row r="195" s="12" customFormat="1" ht="22.8" customHeight="1">
      <c r="A195" s="12"/>
      <c r="B195" s="190"/>
      <c r="C195" s="191"/>
      <c r="D195" s="192" t="s">
        <v>69</v>
      </c>
      <c r="E195" s="204" t="s">
        <v>196</v>
      </c>
      <c r="F195" s="204" t="s">
        <v>382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SUM(P196:P248)</f>
        <v>0</v>
      </c>
      <c r="Q195" s="198"/>
      <c r="R195" s="199">
        <f>SUM(R196:R248)</f>
        <v>19.730169999999998</v>
      </c>
      <c r="S195" s="198"/>
      <c r="T195" s="200">
        <f>SUM(T196:T248)</f>
        <v>11.422000000000001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78</v>
      </c>
      <c r="AT195" s="202" t="s">
        <v>69</v>
      </c>
      <c r="AU195" s="202" t="s">
        <v>78</v>
      </c>
      <c r="AY195" s="201" t="s">
        <v>142</v>
      </c>
      <c r="BK195" s="203">
        <f>SUM(BK196:BK248)</f>
        <v>0</v>
      </c>
    </row>
    <row r="196" s="2" customFormat="1" ht="16.5" customHeight="1">
      <c r="A196" s="39"/>
      <c r="B196" s="40"/>
      <c r="C196" s="206" t="s">
        <v>330</v>
      </c>
      <c r="D196" s="206" t="s">
        <v>144</v>
      </c>
      <c r="E196" s="207" t="s">
        <v>384</v>
      </c>
      <c r="F196" s="208" t="s">
        <v>385</v>
      </c>
      <c r="G196" s="209" t="s">
        <v>374</v>
      </c>
      <c r="H196" s="210">
        <v>1</v>
      </c>
      <c r="I196" s="211"/>
      <c r="J196" s="212">
        <f>ROUND(I196*H196,2)</f>
        <v>0</v>
      </c>
      <c r="K196" s="208" t="s">
        <v>147</v>
      </c>
      <c r="L196" s="45"/>
      <c r="M196" s="213" t="s">
        <v>19</v>
      </c>
      <c r="N196" s="214" t="s">
        <v>41</v>
      </c>
      <c r="O196" s="85"/>
      <c r="P196" s="215">
        <f>O196*H196</f>
        <v>0</v>
      </c>
      <c r="Q196" s="215">
        <v>0.00069999999999999999</v>
      </c>
      <c r="R196" s="215">
        <f>Q196*H196</f>
        <v>0.00069999999999999999</v>
      </c>
      <c r="S196" s="215">
        <v>0</v>
      </c>
      <c r="T196" s="21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7" t="s">
        <v>148</v>
      </c>
      <c r="AT196" s="217" t="s">
        <v>144</v>
      </c>
      <c r="AU196" s="217" t="s">
        <v>80</v>
      </c>
      <c r="AY196" s="18" t="s">
        <v>142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78</v>
      </c>
      <c r="BK196" s="218">
        <f>ROUND(I196*H196,2)</f>
        <v>0</v>
      </c>
      <c r="BL196" s="18" t="s">
        <v>148</v>
      </c>
      <c r="BM196" s="217" t="s">
        <v>636</v>
      </c>
    </row>
    <row r="197" s="2" customFormat="1">
      <c r="A197" s="39"/>
      <c r="B197" s="40"/>
      <c r="C197" s="41"/>
      <c r="D197" s="219" t="s">
        <v>150</v>
      </c>
      <c r="E197" s="41"/>
      <c r="F197" s="220" t="s">
        <v>387</v>
      </c>
      <c r="G197" s="41"/>
      <c r="H197" s="41"/>
      <c r="I197" s="221"/>
      <c r="J197" s="41"/>
      <c r="K197" s="41"/>
      <c r="L197" s="45"/>
      <c r="M197" s="222"/>
      <c r="N197" s="223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80</v>
      </c>
    </row>
    <row r="198" s="13" customFormat="1">
      <c r="A198" s="13"/>
      <c r="B198" s="224"/>
      <c r="C198" s="225"/>
      <c r="D198" s="226" t="s">
        <v>152</v>
      </c>
      <c r="E198" s="227" t="s">
        <v>19</v>
      </c>
      <c r="F198" s="228" t="s">
        <v>637</v>
      </c>
      <c r="G198" s="225"/>
      <c r="H198" s="229">
        <v>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152</v>
      </c>
      <c r="AU198" s="235" t="s">
        <v>80</v>
      </c>
      <c r="AV198" s="13" t="s">
        <v>80</v>
      </c>
      <c r="AW198" s="13" t="s">
        <v>32</v>
      </c>
      <c r="AX198" s="13" t="s">
        <v>78</v>
      </c>
      <c r="AY198" s="235" t="s">
        <v>142</v>
      </c>
    </row>
    <row r="199" s="2" customFormat="1" ht="16.5" customHeight="1">
      <c r="A199" s="39"/>
      <c r="B199" s="40"/>
      <c r="C199" s="247" t="s">
        <v>335</v>
      </c>
      <c r="D199" s="247" t="s">
        <v>207</v>
      </c>
      <c r="E199" s="248" t="s">
        <v>394</v>
      </c>
      <c r="F199" s="249" t="s">
        <v>395</v>
      </c>
      <c r="G199" s="250" t="s">
        <v>374</v>
      </c>
      <c r="H199" s="251">
        <v>2</v>
      </c>
      <c r="I199" s="252"/>
      <c r="J199" s="253">
        <f>ROUND(I199*H199,2)</f>
        <v>0</v>
      </c>
      <c r="K199" s="249" t="s">
        <v>147</v>
      </c>
      <c r="L199" s="254"/>
      <c r="M199" s="255" t="s">
        <v>19</v>
      </c>
      <c r="N199" s="256" t="s">
        <v>41</v>
      </c>
      <c r="O199" s="85"/>
      <c r="P199" s="215">
        <f>O199*H199</f>
        <v>0</v>
      </c>
      <c r="Q199" s="215">
        <v>0.00035</v>
      </c>
      <c r="R199" s="215">
        <f>Q199*H199</f>
        <v>0.00069999999999999999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190</v>
      </c>
      <c r="AT199" s="217" t="s">
        <v>207</v>
      </c>
      <c r="AU199" s="217" t="s">
        <v>80</v>
      </c>
      <c r="AY199" s="18" t="s">
        <v>142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78</v>
      </c>
      <c r="BK199" s="218">
        <f>ROUND(I199*H199,2)</f>
        <v>0</v>
      </c>
      <c r="BL199" s="18" t="s">
        <v>148</v>
      </c>
      <c r="BM199" s="217" t="s">
        <v>638</v>
      </c>
    </row>
    <row r="200" s="2" customFormat="1" ht="16.5" customHeight="1">
      <c r="A200" s="39"/>
      <c r="B200" s="40"/>
      <c r="C200" s="206" t="s">
        <v>340</v>
      </c>
      <c r="D200" s="206" t="s">
        <v>144</v>
      </c>
      <c r="E200" s="207" t="s">
        <v>398</v>
      </c>
      <c r="F200" s="208" t="s">
        <v>399</v>
      </c>
      <c r="G200" s="209" t="s">
        <v>374</v>
      </c>
      <c r="H200" s="210">
        <v>1</v>
      </c>
      <c r="I200" s="211"/>
      <c r="J200" s="212">
        <f>ROUND(I200*H200,2)</f>
        <v>0</v>
      </c>
      <c r="K200" s="208" t="s">
        <v>147</v>
      </c>
      <c r="L200" s="45"/>
      <c r="M200" s="213" t="s">
        <v>19</v>
      </c>
      <c r="N200" s="214" t="s">
        <v>41</v>
      </c>
      <c r="O200" s="85"/>
      <c r="P200" s="215">
        <f>O200*H200</f>
        <v>0</v>
      </c>
      <c r="Q200" s="215">
        <v>0.10940999999999999</v>
      </c>
      <c r="R200" s="215">
        <f>Q200*H200</f>
        <v>0.10940999999999999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148</v>
      </c>
      <c r="AT200" s="217" t="s">
        <v>144</v>
      </c>
      <c r="AU200" s="217" t="s">
        <v>80</v>
      </c>
      <c r="AY200" s="18" t="s">
        <v>142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78</v>
      </c>
      <c r="BK200" s="218">
        <f>ROUND(I200*H200,2)</f>
        <v>0</v>
      </c>
      <c r="BL200" s="18" t="s">
        <v>148</v>
      </c>
      <c r="BM200" s="217" t="s">
        <v>639</v>
      </c>
    </row>
    <row r="201" s="2" customFormat="1">
      <c r="A201" s="39"/>
      <c r="B201" s="40"/>
      <c r="C201" s="41"/>
      <c r="D201" s="219" t="s">
        <v>150</v>
      </c>
      <c r="E201" s="41"/>
      <c r="F201" s="220" t="s">
        <v>401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150</v>
      </c>
      <c r="AU201" s="18" t="s">
        <v>80</v>
      </c>
    </row>
    <row r="202" s="2" customFormat="1" ht="16.5" customHeight="1">
      <c r="A202" s="39"/>
      <c r="B202" s="40"/>
      <c r="C202" s="247" t="s">
        <v>345</v>
      </c>
      <c r="D202" s="247" t="s">
        <v>207</v>
      </c>
      <c r="E202" s="248" t="s">
        <v>404</v>
      </c>
      <c r="F202" s="249" t="s">
        <v>405</v>
      </c>
      <c r="G202" s="250" t="s">
        <v>374</v>
      </c>
      <c r="H202" s="251">
        <v>1</v>
      </c>
      <c r="I202" s="252"/>
      <c r="J202" s="253">
        <f>ROUND(I202*H202,2)</f>
        <v>0</v>
      </c>
      <c r="K202" s="249" t="s">
        <v>147</v>
      </c>
      <c r="L202" s="254"/>
      <c r="M202" s="255" t="s">
        <v>19</v>
      </c>
      <c r="N202" s="256" t="s">
        <v>41</v>
      </c>
      <c r="O202" s="85"/>
      <c r="P202" s="215">
        <f>O202*H202</f>
        <v>0</v>
      </c>
      <c r="Q202" s="215">
        <v>0.0061000000000000004</v>
      </c>
      <c r="R202" s="215">
        <f>Q202*H202</f>
        <v>0.0061000000000000004</v>
      </c>
      <c r="S202" s="215">
        <v>0</v>
      </c>
      <c r="T202" s="21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190</v>
      </c>
      <c r="AT202" s="217" t="s">
        <v>207</v>
      </c>
      <c r="AU202" s="217" t="s">
        <v>80</v>
      </c>
      <c r="AY202" s="18" t="s">
        <v>142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78</v>
      </c>
      <c r="BK202" s="218">
        <f>ROUND(I202*H202,2)</f>
        <v>0</v>
      </c>
      <c r="BL202" s="18" t="s">
        <v>148</v>
      </c>
      <c r="BM202" s="217" t="s">
        <v>640</v>
      </c>
    </row>
    <row r="203" s="2" customFormat="1" ht="16.5" customHeight="1">
      <c r="A203" s="39"/>
      <c r="B203" s="40"/>
      <c r="C203" s="247" t="s">
        <v>113</v>
      </c>
      <c r="D203" s="247" t="s">
        <v>207</v>
      </c>
      <c r="E203" s="248" t="s">
        <v>408</v>
      </c>
      <c r="F203" s="249" t="s">
        <v>409</v>
      </c>
      <c r="G203" s="250" t="s">
        <v>374</v>
      </c>
      <c r="H203" s="251">
        <v>1</v>
      </c>
      <c r="I203" s="252"/>
      <c r="J203" s="253">
        <f>ROUND(I203*H203,2)</f>
        <v>0</v>
      </c>
      <c r="K203" s="249" t="s">
        <v>147</v>
      </c>
      <c r="L203" s="254"/>
      <c r="M203" s="255" t="s">
        <v>19</v>
      </c>
      <c r="N203" s="256" t="s">
        <v>41</v>
      </c>
      <c r="O203" s="85"/>
      <c r="P203" s="215">
        <f>O203*H203</f>
        <v>0</v>
      </c>
      <c r="Q203" s="215">
        <v>0.00010000000000000001</v>
      </c>
      <c r="R203" s="215">
        <f>Q203*H203</f>
        <v>0.00010000000000000001</v>
      </c>
      <c r="S203" s="215">
        <v>0</v>
      </c>
      <c r="T203" s="21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190</v>
      </c>
      <c r="AT203" s="217" t="s">
        <v>207</v>
      </c>
      <c r="AU203" s="217" t="s">
        <v>80</v>
      </c>
      <c r="AY203" s="18" t="s">
        <v>142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78</v>
      </c>
      <c r="BK203" s="218">
        <f>ROUND(I203*H203,2)</f>
        <v>0</v>
      </c>
      <c r="BL203" s="18" t="s">
        <v>148</v>
      </c>
      <c r="BM203" s="217" t="s">
        <v>641</v>
      </c>
    </row>
    <row r="204" s="2" customFormat="1" ht="16.5" customHeight="1">
      <c r="A204" s="39"/>
      <c r="B204" s="40"/>
      <c r="C204" s="206" t="s">
        <v>354</v>
      </c>
      <c r="D204" s="206" t="s">
        <v>144</v>
      </c>
      <c r="E204" s="207" t="s">
        <v>412</v>
      </c>
      <c r="F204" s="208" t="s">
        <v>413</v>
      </c>
      <c r="G204" s="209" t="s">
        <v>414</v>
      </c>
      <c r="H204" s="210">
        <v>146</v>
      </c>
      <c r="I204" s="211"/>
      <c r="J204" s="212">
        <f>ROUND(I204*H204,2)</f>
        <v>0</v>
      </c>
      <c r="K204" s="208" t="s">
        <v>147</v>
      </c>
      <c r="L204" s="45"/>
      <c r="M204" s="213" t="s">
        <v>19</v>
      </c>
      <c r="N204" s="214" t="s">
        <v>41</v>
      </c>
      <c r="O204" s="85"/>
      <c r="P204" s="215">
        <f>O204*H204</f>
        <v>0</v>
      </c>
      <c r="Q204" s="215">
        <v>0.00010000000000000001</v>
      </c>
      <c r="R204" s="215">
        <f>Q204*H204</f>
        <v>0.0146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148</v>
      </c>
      <c r="AT204" s="217" t="s">
        <v>144</v>
      </c>
      <c r="AU204" s="217" t="s">
        <v>80</v>
      </c>
      <c r="AY204" s="18" t="s">
        <v>142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78</v>
      </c>
      <c r="BK204" s="218">
        <f>ROUND(I204*H204,2)</f>
        <v>0</v>
      </c>
      <c r="BL204" s="18" t="s">
        <v>148</v>
      </c>
      <c r="BM204" s="217" t="s">
        <v>642</v>
      </c>
    </row>
    <row r="205" s="2" customFormat="1">
      <c r="A205" s="39"/>
      <c r="B205" s="40"/>
      <c r="C205" s="41"/>
      <c r="D205" s="219" t="s">
        <v>150</v>
      </c>
      <c r="E205" s="41"/>
      <c r="F205" s="220" t="s">
        <v>416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80</v>
      </c>
    </row>
    <row r="206" s="13" customFormat="1">
      <c r="A206" s="13"/>
      <c r="B206" s="224"/>
      <c r="C206" s="225"/>
      <c r="D206" s="226" t="s">
        <v>152</v>
      </c>
      <c r="E206" s="227" t="s">
        <v>19</v>
      </c>
      <c r="F206" s="228" t="s">
        <v>643</v>
      </c>
      <c r="G206" s="225"/>
      <c r="H206" s="229">
        <v>86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152</v>
      </c>
      <c r="AU206" s="235" t="s">
        <v>80</v>
      </c>
      <c r="AV206" s="13" t="s">
        <v>80</v>
      </c>
      <c r="AW206" s="13" t="s">
        <v>32</v>
      </c>
      <c r="AX206" s="13" t="s">
        <v>70</v>
      </c>
      <c r="AY206" s="235" t="s">
        <v>142</v>
      </c>
    </row>
    <row r="207" s="13" customFormat="1">
      <c r="A207" s="13"/>
      <c r="B207" s="224"/>
      <c r="C207" s="225"/>
      <c r="D207" s="226" t="s">
        <v>152</v>
      </c>
      <c r="E207" s="227" t="s">
        <v>19</v>
      </c>
      <c r="F207" s="228" t="s">
        <v>644</v>
      </c>
      <c r="G207" s="225"/>
      <c r="H207" s="229">
        <v>19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152</v>
      </c>
      <c r="AU207" s="235" t="s">
        <v>80</v>
      </c>
      <c r="AV207" s="13" t="s">
        <v>80</v>
      </c>
      <c r="AW207" s="13" t="s">
        <v>32</v>
      </c>
      <c r="AX207" s="13" t="s">
        <v>70</v>
      </c>
      <c r="AY207" s="235" t="s">
        <v>142</v>
      </c>
    </row>
    <row r="208" s="13" customFormat="1">
      <c r="A208" s="13"/>
      <c r="B208" s="224"/>
      <c r="C208" s="225"/>
      <c r="D208" s="226" t="s">
        <v>152</v>
      </c>
      <c r="E208" s="227" t="s">
        <v>19</v>
      </c>
      <c r="F208" s="228" t="s">
        <v>645</v>
      </c>
      <c r="G208" s="225"/>
      <c r="H208" s="229">
        <v>41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152</v>
      </c>
      <c r="AU208" s="235" t="s">
        <v>80</v>
      </c>
      <c r="AV208" s="13" t="s">
        <v>80</v>
      </c>
      <c r="AW208" s="13" t="s">
        <v>32</v>
      </c>
      <c r="AX208" s="13" t="s">
        <v>70</v>
      </c>
      <c r="AY208" s="235" t="s">
        <v>142</v>
      </c>
    </row>
    <row r="209" s="14" customFormat="1">
      <c r="A209" s="14"/>
      <c r="B209" s="236"/>
      <c r="C209" s="237"/>
      <c r="D209" s="226" t="s">
        <v>152</v>
      </c>
      <c r="E209" s="238" t="s">
        <v>19</v>
      </c>
      <c r="F209" s="239" t="s">
        <v>168</v>
      </c>
      <c r="G209" s="237"/>
      <c r="H209" s="240">
        <v>146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152</v>
      </c>
      <c r="AU209" s="246" t="s">
        <v>80</v>
      </c>
      <c r="AV209" s="14" t="s">
        <v>148</v>
      </c>
      <c r="AW209" s="14" t="s">
        <v>32</v>
      </c>
      <c r="AX209" s="14" t="s">
        <v>78</v>
      </c>
      <c r="AY209" s="246" t="s">
        <v>142</v>
      </c>
    </row>
    <row r="210" s="2" customFormat="1" ht="16.5" customHeight="1">
      <c r="A210" s="39"/>
      <c r="B210" s="40"/>
      <c r="C210" s="206" t="s">
        <v>359</v>
      </c>
      <c r="D210" s="206" t="s">
        <v>144</v>
      </c>
      <c r="E210" s="207" t="s">
        <v>646</v>
      </c>
      <c r="F210" s="208" t="s">
        <v>647</v>
      </c>
      <c r="G210" s="209" t="s">
        <v>414</v>
      </c>
      <c r="H210" s="210">
        <v>24</v>
      </c>
      <c r="I210" s="211"/>
      <c r="J210" s="212">
        <f>ROUND(I210*H210,2)</f>
        <v>0</v>
      </c>
      <c r="K210" s="208" t="s">
        <v>147</v>
      </c>
      <c r="L210" s="45"/>
      <c r="M210" s="213" t="s">
        <v>19</v>
      </c>
      <c r="N210" s="214" t="s">
        <v>41</v>
      </c>
      <c r="O210" s="85"/>
      <c r="P210" s="215">
        <f>O210*H210</f>
        <v>0</v>
      </c>
      <c r="Q210" s="215">
        <v>5.0000000000000002E-05</v>
      </c>
      <c r="R210" s="215">
        <f>Q210*H210</f>
        <v>0.0012000000000000001</v>
      </c>
      <c r="S210" s="215">
        <v>0</v>
      </c>
      <c r="T210" s="21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7" t="s">
        <v>148</v>
      </c>
      <c r="AT210" s="217" t="s">
        <v>144</v>
      </c>
      <c r="AU210" s="217" t="s">
        <v>80</v>
      </c>
      <c r="AY210" s="18" t="s">
        <v>142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78</v>
      </c>
      <c r="BK210" s="218">
        <f>ROUND(I210*H210,2)</f>
        <v>0</v>
      </c>
      <c r="BL210" s="18" t="s">
        <v>148</v>
      </c>
      <c r="BM210" s="217" t="s">
        <v>648</v>
      </c>
    </row>
    <row r="211" s="2" customFormat="1">
      <c r="A211" s="39"/>
      <c r="B211" s="40"/>
      <c r="C211" s="41"/>
      <c r="D211" s="219" t="s">
        <v>150</v>
      </c>
      <c r="E211" s="41"/>
      <c r="F211" s="220" t="s">
        <v>649</v>
      </c>
      <c r="G211" s="41"/>
      <c r="H211" s="41"/>
      <c r="I211" s="221"/>
      <c r="J211" s="41"/>
      <c r="K211" s="41"/>
      <c r="L211" s="45"/>
      <c r="M211" s="222"/>
      <c r="N211" s="223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150</v>
      </c>
      <c r="AU211" s="18" t="s">
        <v>80</v>
      </c>
    </row>
    <row r="212" s="13" customFormat="1">
      <c r="A212" s="13"/>
      <c r="B212" s="224"/>
      <c r="C212" s="225"/>
      <c r="D212" s="226" t="s">
        <v>152</v>
      </c>
      <c r="E212" s="227" t="s">
        <v>19</v>
      </c>
      <c r="F212" s="228" t="s">
        <v>650</v>
      </c>
      <c r="G212" s="225"/>
      <c r="H212" s="229">
        <v>24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152</v>
      </c>
      <c r="AU212" s="235" t="s">
        <v>80</v>
      </c>
      <c r="AV212" s="13" t="s">
        <v>80</v>
      </c>
      <c r="AW212" s="13" t="s">
        <v>32</v>
      </c>
      <c r="AX212" s="13" t="s">
        <v>78</v>
      </c>
      <c r="AY212" s="235" t="s">
        <v>142</v>
      </c>
    </row>
    <row r="213" s="2" customFormat="1" ht="16.5" customHeight="1">
      <c r="A213" s="39"/>
      <c r="B213" s="40"/>
      <c r="C213" s="206" t="s">
        <v>364</v>
      </c>
      <c r="D213" s="206" t="s">
        <v>144</v>
      </c>
      <c r="E213" s="207" t="s">
        <v>651</v>
      </c>
      <c r="F213" s="208" t="s">
        <v>652</v>
      </c>
      <c r="G213" s="209" t="s">
        <v>96</v>
      </c>
      <c r="H213" s="210">
        <v>4</v>
      </c>
      <c r="I213" s="211"/>
      <c r="J213" s="212">
        <f>ROUND(I213*H213,2)</f>
        <v>0</v>
      </c>
      <c r="K213" s="208" t="s">
        <v>147</v>
      </c>
      <c r="L213" s="45"/>
      <c r="M213" s="213" t="s">
        <v>19</v>
      </c>
      <c r="N213" s="214" t="s">
        <v>41</v>
      </c>
      <c r="O213" s="85"/>
      <c r="P213" s="215">
        <f>O213*H213</f>
        <v>0</v>
      </c>
      <c r="Q213" s="215">
        <v>0.0011999999999999999</v>
      </c>
      <c r="R213" s="215">
        <f>Q213*H213</f>
        <v>0.0047999999999999996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148</v>
      </c>
      <c r="AT213" s="217" t="s">
        <v>144</v>
      </c>
      <c r="AU213" s="217" t="s">
        <v>80</v>
      </c>
      <c r="AY213" s="18" t="s">
        <v>142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78</v>
      </c>
      <c r="BK213" s="218">
        <f>ROUND(I213*H213,2)</f>
        <v>0</v>
      </c>
      <c r="BL213" s="18" t="s">
        <v>148</v>
      </c>
      <c r="BM213" s="217" t="s">
        <v>653</v>
      </c>
    </row>
    <row r="214" s="2" customFormat="1">
      <c r="A214" s="39"/>
      <c r="B214" s="40"/>
      <c r="C214" s="41"/>
      <c r="D214" s="219" t="s">
        <v>150</v>
      </c>
      <c r="E214" s="41"/>
      <c r="F214" s="220" t="s">
        <v>654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150</v>
      </c>
      <c r="AU214" s="18" t="s">
        <v>80</v>
      </c>
    </row>
    <row r="215" s="13" customFormat="1">
      <c r="A215" s="13"/>
      <c r="B215" s="224"/>
      <c r="C215" s="225"/>
      <c r="D215" s="226" t="s">
        <v>152</v>
      </c>
      <c r="E215" s="227" t="s">
        <v>19</v>
      </c>
      <c r="F215" s="228" t="s">
        <v>655</v>
      </c>
      <c r="G215" s="225"/>
      <c r="H215" s="229">
        <v>4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152</v>
      </c>
      <c r="AU215" s="235" t="s">
        <v>80</v>
      </c>
      <c r="AV215" s="13" t="s">
        <v>80</v>
      </c>
      <c r="AW215" s="13" t="s">
        <v>32</v>
      </c>
      <c r="AX215" s="13" t="s">
        <v>78</v>
      </c>
      <c r="AY215" s="235" t="s">
        <v>142</v>
      </c>
    </row>
    <row r="216" s="2" customFormat="1" ht="16.5" customHeight="1">
      <c r="A216" s="39"/>
      <c r="B216" s="40"/>
      <c r="C216" s="206" t="s">
        <v>371</v>
      </c>
      <c r="D216" s="206" t="s">
        <v>144</v>
      </c>
      <c r="E216" s="207" t="s">
        <v>423</v>
      </c>
      <c r="F216" s="208" t="s">
        <v>424</v>
      </c>
      <c r="G216" s="209" t="s">
        <v>414</v>
      </c>
      <c r="H216" s="210">
        <v>146</v>
      </c>
      <c r="I216" s="211"/>
      <c r="J216" s="212">
        <f>ROUND(I216*H216,2)</f>
        <v>0</v>
      </c>
      <c r="K216" s="208" t="s">
        <v>147</v>
      </c>
      <c r="L216" s="45"/>
      <c r="M216" s="213" t="s">
        <v>19</v>
      </c>
      <c r="N216" s="214" t="s">
        <v>41</v>
      </c>
      <c r="O216" s="85"/>
      <c r="P216" s="215">
        <f>O216*H216</f>
        <v>0</v>
      </c>
      <c r="Q216" s="215">
        <v>0.00020000000000000001</v>
      </c>
      <c r="R216" s="215">
        <f>Q216*H216</f>
        <v>0.0292</v>
      </c>
      <c r="S216" s="215">
        <v>0</v>
      </c>
      <c r="T216" s="21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7" t="s">
        <v>148</v>
      </c>
      <c r="AT216" s="217" t="s">
        <v>144</v>
      </c>
      <c r="AU216" s="217" t="s">
        <v>80</v>
      </c>
      <c r="AY216" s="18" t="s">
        <v>142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78</v>
      </c>
      <c r="BK216" s="218">
        <f>ROUND(I216*H216,2)</f>
        <v>0</v>
      </c>
      <c r="BL216" s="18" t="s">
        <v>148</v>
      </c>
      <c r="BM216" s="217" t="s">
        <v>656</v>
      </c>
    </row>
    <row r="217" s="2" customFormat="1">
      <c r="A217" s="39"/>
      <c r="B217" s="40"/>
      <c r="C217" s="41"/>
      <c r="D217" s="219" t="s">
        <v>150</v>
      </c>
      <c r="E217" s="41"/>
      <c r="F217" s="220" t="s">
        <v>426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80</v>
      </c>
    </row>
    <row r="218" s="2" customFormat="1" ht="21.75" customHeight="1">
      <c r="A218" s="39"/>
      <c r="B218" s="40"/>
      <c r="C218" s="206" t="s">
        <v>377</v>
      </c>
      <c r="D218" s="206" t="s">
        <v>144</v>
      </c>
      <c r="E218" s="207" t="s">
        <v>657</v>
      </c>
      <c r="F218" s="208" t="s">
        <v>658</v>
      </c>
      <c r="G218" s="209" t="s">
        <v>414</v>
      </c>
      <c r="H218" s="210">
        <v>24</v>
      </c>
      <c r="I218" s="211"/>
      <c r="J218" s="212">
        <f>ROUND(I218*H218,2)</f>
        <v>0</v>
      </c>
      <c r="K218" s="208" t="s">
        <v>147</v>
      </c>
      <c r="L218" s="45"/>
      <c r="M218" s="213" t="s">
        <v>19</v>
      </c>
      <c r="N218" s="214" t="s">
        <v>41</v>
      </c>
      <c r="O218" s="85"/>
      <c r="P218" s="215">
        <f>O218*H218</f>
        <v>0</v>
      </c>
      <c r="Q218" s="215">
        <v>6.9999999999999994E-05</v>
      </c>
      <c r="R218" s="215">
        <f>Q218*H218</f>
        <v>0.0016799999999999999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148</v>
      </c>
      <c r="AT218" s="217" t="s">
        <v>144</v>
      </c>
      <c r="AU218" s="217" t="s">
        <v>80</v>
      </c>
      <c r="AY218" s="18" t="s">
        <v>142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78</v>
      </c>
      <c r="BK218" s="218">
        <f>ROUND(I218*H218,2)</f>
        <v>0</v>
      </c>
      <c r="BL218" s="18" t="s">
        <v>148</v>
      </c>
      <c r="BM218" s="217" t="s">
        <v>659</v>
      </c>
    </row>
    <row r="219" s="2" customFormat="1">
      <c r="A219" s="39"/>
      <c r="B219" s="40"/>
      <c r="C219" s="41"/>
      <c r="D219" s="219" t="s">
        <v>150</v>
      </c>
      <c r="E219" s="41"/>
      <c r="F219" s="220" t="s">
        <v>660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150</v>
      </c>
      <c r="AU219" s="18" t="s">
        <v>80</v>
      </c>
    </row>
    <row r="220" s="2" customFormat="1" ht="21.75" customHeight="1">
      <c r="A220" s="39"/>
      <c r="B220" s="40"/>
      <c r="C220" s="206" t="s">
        <v>383</v>
      </c>
      <c r="D220" s="206" t="s">
        <v>144</v>
      </c>
      <c r="E220" s="207" t="s">
        <v>661</v>
      </c>
      <c r="F220" s="208" t="s">
        <v>662</v>
      </c>
      <c r="G220" s="209" t="s">
        <v>96</v>
      </c>
      <c r="H220" s="210">
        <v>4</v>
      </c>
      <c r="I220" s="211"/>
      <c r="J220" s="212">
        <f>ROUND(I220*H220,2)</f>
        <v>0</v>
      </c>
      <c r="K220" s="208" t="s">
        <v>147</v>
      </c>
      <c r="L220" s="45"/>
      <c r="M220" s="213" t="s">
        <v>19</v>
      </c>
      <c r="N220" s="214" t="s">
        <v>41</v>
      </c>
      <c r="O220" s="85"/>
      <c r="P220" s="215">
        <f>O220*H220</f>
        <v>0</v>
      </c>
      <c r="Q220" s="215">
        <v>0.0016000000000000001</v>
      </c>
      <c r="R220" s="215">
        <f>Q220*H220</f>
        <v>0.0064000000000000003</v>
      </c>
      <c r="S220" s="215">
        <v>0</v>
      </c>
      <c r="T220" s="21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7" t="s">
        <v>148</v>
      </c>
      <c r="AT220" s="217" t="s">
        <v>144</v>
      </c>
      <c r="AU220" s="217" t="s">
        <v>80</v>
      </c>
      <c r="AY220" s="18" t="s">
        <v>142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78</v>
      </c>
      <c r="BK220" s="218">
        <f>ROUND(I220*H220,2)</f>
        <v>0</v>
      </c>
      <c r="BL220" s="18" t="s">
        <v>148</v>
      </c>
      <c r="BM220" s="217" t="s">
        <v>663</v>
      </c>
    </row>
    <row r="221" s="2" customFormat="1">
      <c r="A221" s="39"/>
      <c r="B221" s="40"/>
      <c r="C221" s="41"/>
      <c r="D221" s="219" t="s">
        <v>150</v>
      </c>
      <c r="E221" s="41"/>
      <c r="F221" s="220" t="s">
        <v>664</v>
      </c>
      <c r="G221" s="41"/>
      <c r="H221" s="41"/>
      <c r="I221" s="221"/>
      <c r="J221" s="41"/>
      <c r="K221" s="41"/>
      <c r="L221" s="45"/>
      <c r="M221" s="222"/>
      <c r="N221" s="223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150</v>
      </c>
      <c r="AU221" s="18" t="s">
        <v>80</v>
      </c>
    </row>
    <row r="222" s="2" customFormat="1" ht="24.15" customHeight="1">
      <c r="A222" s="39"/>
      <c r="B222" s="40"/>
      <c r="C222" s="206" t="s">
        <v>389</v>
      </c>
      <c r="D222" s="206" t="s">
        <v>144</v>
      </c>
      <c r="E222" s="207" t="s">
        <v>433</v>
      </c>
      <c r="F222" s="208" t="s">
        <v>434</v>
      </c>
      <c r="G222" s="209" t="s">
        <v>414</v>
      </c>
      <c r="H222" s="210">
        <v>170</v>
      </c>
      <c r="I222" s="211"/>
      <c r="J222" s="212">
        <f>ROUND(I222*H222,2)</f>
        <v>0</v>
      </c>
      <c r="K222" s="208" t="s">
        <v>147</v>
      </c>
      <c r="L222" s="45"/>
      <c r="M222" s="213" t="s">
        <v>19</v>
      </c>
      <c r="N222" s="214" t="s">
        <v>41</v>
      </c>
      <c r="O222" s="85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7" t="s">
        <v>148</v>
      </c>
      <c r="AT222" s="217" t="s">
        <v>144</v>
      </c>
      <c r="AU222" s="217" t="s">
        <v>80</v>
      </c>
      <c r="AY222" s="18" t="s">
        <v>142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78</v>
      </c>
      <c r="BK222" s="218">
        <f>ROUND(I222*H222,2)</f>
        <v>0</v>
      </c>
      <c r="BL222" s="18" t="s">
        <v>148</v>
      </c>
      <c r="BM222" s="217" t="s">
        <v>665</v>
      </c>
    </row>
    <row r="223" s="2" customFormat="1">
      <c r="A223" s="39"/>
      <c r="B223" s="40"/>
      <c r="C223" s="41"/>
      <c r="D223" s="219" t="s">
        <v>150</v>
      </c>
      <c r="E223" s="41"/>
      <c r="F223" s="220" t="s">
        <v>436</v>
      </c>
      <c r="G223" s="41"/>
      <c r="H223" s="41"/>
      <c r="I223" s="221"/>
      <c r="J223" s="41"/>
      <c r="K223" s="41"/>
      <c r="L223" s="45"/>
      <c r="M223" s="222"/>
      <c r="N223" s="223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80</v>
      </c>
    </row>
    <row r="224" s="2" customFormat="1" ht="24.15" customHeight="1">
      <c r="A224" s="39"/>
      <c r="B224" s="40"/>
      <c r="C224" s="206" t="s">
        <v>393</v>
      </c>
      <c r="D224" s="206" t="s">
        <v>144</v>
      </c>
      <c r="E224" s="207" t="s">
        <v>666</v>
      </c>
      <c r="F224" s="208" t="s">
        <v>667</v>
      </c>
      <c r="G224" s="209" t="s">
        <v>96</v>
      </c>
      <c r="H224" s="210">
        <v>4</v>
      </c>
      <c r="I224" s="211"/>
      <c r="J224" s="212">
        <f>ROUND(I224*H224,2)</f>
        <v>0</v>
      </c>
      <c r="K224" s="208" t="s">
        <v>147</v>
      </c>
      <c r="L224" s="45"/>
      <c r="M224" s="213" t="s">
        <v>19</v>
      </c>
      <c r="N224" s="214" t="s">
        <v>41</v>
      </c>
      <c r="O224" s="85"/>
      <c r="P224" s="215">
        <f>O224*H224</f>
        <v>0</v>
      </c>
      <c r="Q224" s="215">
        <v>1.0000000000000001E-05</v>
      </c>
      <c r="R224" s="215">
        <f>Q224*H224</f>
        <v>4.0000000000000003E-05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148</v>
      </c>
      <c r="AT224" s="217" t="s">
        <v>144</v>
      </c>
      <c r="AU224" s="217" t="s">
        <v>80</v>
      </c>
      <c r="AY224" s="18" t="s">
        <v>142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78</v>
      </c>
      <c r="BK224" s="218">
        <f>ROUND(I224*H224,2)</f>
        <v>0</v>
      </c>
      <c r="BL224" s="18" t="s">
        <v>148</v>
      </c>
      <c r="BM224" s="217" t="s">
        <v>668</v>
      </c>
    </row>
    <row r="225" s="2" customFormat="1">
      <c r="A225" s="39"/>
      <c r="B225" s="40"/>
      <c r="C225" s="41"/>
      <c r="D225" s="219" t="s">
        <v>150</v>
      </c>
      <c r="E225" s="41"/>
      <c r="F225" s="220" t="s">
        <v>669</v>
      </c>
      <c r="G225" s="41"/>
      <c r="H225" s="41"/>
      <c r="I225" s="221"/>
      <c r="J225" s="41"/>
      <c r="K225" s="41"/>
      <c r="L225" s="45"/>
      <c r="M225" s="222"/>
      <c r="N225" s="223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150</v>
      </c>
      <c r="AU225" s="18" t="s">
        <v>80</v>
      </c>
    </row>
    <row r="226" s="2" customFormat="1" ht="24.15" customHeight="1">
      <c r="A226" s="39"/>
      <c r="B226" s="40"/>
      <c r="C226" s="206" t="s">
        <v>397</v>
      </c>
      <c r="D226" s="206" t="s">
        <v>144</v>
      </c>
      <c r="E226" s="207" t="s">
        <v>439</v>
      </c>
      <c r="F226" s="208" t="s">
        <v>440</v>
      </c>
      <c r="G226" s="209" t="s">
        <v>414</v>
      </c>
      <c r="H226" s="210">
        <v>35</v>
      </c>
      <c r="I226" s="211"/>
      <c r="J226" s="212">
        <f>ROUND(I226*H226,2)</f>
        <v>0</v>
      </c>
      <c r="K226" s="208" t="s">
        <v>147</v>
      </c>
      <c r="L226" s="45"/>
      <c r="M226" s="213" t="s">
        <v>19</v>
      </c>
      <c r="N226" s="214" t="s">
        <v>41</v>
      </c>
      <c r="O226" s="85"/>
      <c r="P226" s="215">
        <f>O226*H226</f>
        <v>0</v>
      </c>
      <c r="Q226" s="215">
        <v>0.15540000000000001</v>
      </c>
      <c r="R226" s="215">
        <f>Q226*H226</f>
        <v>5.4390000000000001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148</v>
      </c>
      <c r="AT226" s="217" t="s">
        <v>144</v>
      </c>
      <c r="AU226" s="217" t="s">
        <v>80</v>
      </c>
      <c r="AY226" s="18" t="s">
        <v>142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78</v>
      </c>
      <c r="BK226" s="218">
        <f>ROUND(I226*H226,2)</f>
        <v>0</v>
      </c>
      <c r="BL226" s="18" t="s">
        <v>148</v>
      </c>
      <c r="BM226" s="217" t="s">
        <v>670</v>
      </c>
    </row>
    <row r="227" s="2" customFormat="1">
      <c r="A227" s="39"/>
      <c r="B227" s="40"/>
      <c r="C227" s="41"/>
      <c r="D227" s="219" t="s">
        <v>150</v>
      </c>
      <c r="E227" s="41"/>
      <c r="F227" s="220" t="s">
        <v>442</v>
      </c>
      <c r="G227" s="41"/>
      <c r="H227" s="41"/>
      <c r="I227" s="221"/>
      <c r="J227" s="41"/>
      <c r="K227" s="41"/>
      <c r="L227" s="45"/>
      <c r="M227" s="222"/>
      <c r="N227" s="223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150</v>
      </c>
      <c r="AU227" s="18" t="s">
        <v>80</v>
      </c>
    </row>
    <row r="228" s="2" customFormat="1" ht="16.5" customHeight="1">
      <c r="A228" s="39"/>
      <c r="B228" s="40"/>
      <c r="C228" s="247" t="s">
        <v>403</v>
      </c>
      <c r="D228" s="247" t="s">
        <v>207</v>
      </c>
      <c r="E228" s="248" t="s">
        <v>445</v>
      </c>
      <c r="F228" s="249" t="s">
        <v>446</v>
      </c>
      <c r="G228" s="250" t="s">
        <v>414</v>
      </c>
      <c r="H228" s="251">
        <v>35.700000000000003</v>
      </c>
      <c r="I228" s="252"/>
      <c r="J228" s="253">
        <f>ROUND(I228*H228,2)</f>
        <v>0</v>
      </c>
      <c r="K228" s="249" t="s">
        <v>147</v>
      </c>
      <c r="L228" s="254"/>
      <c r="M228" s="255" t="s">
        <v>19</v>
      </c>
      <c r="N228" s="256" t="s">
        <v>41</v>
      </c>
      <c r="O228" s="85"/>
      <c r="P228" s="215">
        <f>O228*H228</f>
        <v>0</v>
      </c>
      <c r="Q228" s="215">
        <v>0.10199999999999999</v>
      </c>
      <c r="R228" s="215">
        <f>Q228*H228</f>
        <v>3.6414</v>
      </c>
      <c r="S228" s="215">
        <v>0</v>
      </c>
      <c r="T228" s="21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190</v>
      </c>
      <c r="AT228" s="217" t="s">
        <v>207</v>
      </c>
      <c r="AU228" s="217" t="s">
        <v>80</v>
      </c>
      <c r="AY228" s="18" t="s">
        <v>142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78</v>
      </c>
      <c r="BK228" s="218">
        <f>ROUND(I228*H228,2)</f>
        <v>0</v>
      </c>
      <c r="BL228" s="18" t="s">
        <v>148</v>
      </c>
      <c r="BM228" s="217" t="s">
        <v>671</v>
      </c>
    </row>
    <row r="229" s="13" customFormat="1">
      <c r="A229" s="13"/>
      <c r="B229" s="224"/>
      <c r="C229" s="225"/>
      <c r="D229" s="226" t="s">
        <v>152</v>
      </c>
      <c r="E229" s="225"/>
      <c r="F229" s="228" t="s">
        <v>672</v>
      </c>
      <c r="G229" s="225"/>
      <c r="H229" s="229">
        <v>35.700000000000003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152</v>
      </c>
      <c r="AU229" s="235" t="s">
        <v>80</v>
      </c>
      <c r="AV229" s="13" t="s">
        <v>80</v>
      </c>
      <c r="AW229" s="13" t="s">
        <v>4</v>
      </c>
      <c r="AX229" s="13" t="s">
        <v>78</v>
      </c>
      <c r="AY229" s="235" t="s">
        <v>142</v>
      </c>
    </row>
    <row r="230" s="2" customFormat="1" ht="24.15" customHeight="1">
      <c r="A230" s="39"/>
      <c r="B230" s="40"/>
      <c r="C230" s="206" t="s">
        <v>407</v>
      </c>
      <c r="D230" s="206" t="s">
        <v>144</v>
      </c>
      <c r="E230" s="207" t="s">
        <v>673</v>
      </c>
      <c r="F230" s="208" t="s">
        <v>674</v>
      </c>
      <c r="G230" s="209" t="s">
        <v>414</v>
      </c>
      <c r="H230" s="210">
        <v>63</v>
      </c>
      <c r="I230" s="211"/>
      <c r="J230" s="212">
        <f>ROUND(I230*H230,2)</f>
        <v>0</v>
      </c>
      <c r="K230" s="208" t="s">
        <v>147</v>
      </c>
      <c r="L230" s="45"/>
      <c r="M230" s="213" t="s">
        <v>19</v>
      </c>
      <c r="N230" s="214" t="s">
        <v>41</v>
      </c>
      <c r="O230" s="85"/>
      <c r="P230" s="215">
        <f>O230*H230</f>
        <v>0</v>
      </c>
      <c r="Q230" s="215">
        <v>0.1295</v>
      </c>
      <c r="R230" s="215">
        <f>Q230*H230</f>
        <v>8.1585000000000001</v>
      </c>
      <c r="S230" s="215">
        <v>0</v>
      </c>
      <c r="T230" s="21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7" t="s">
        <v>148</v>
      </c>
      <c r="AT230" s="217" t="s">
        <v>144</v>
      </c>
      <c r="AU230" s="217" t="s">
        <v>80</v>
      </c>
      <c r="AY230" s="18" t="s">
        <v>142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78</v>
      </c>
      <c r="BK230" s="218">
        <f>ROUND(I230*H230,2)</f>
        <v>0</v>
      </c>
      <c r="BL230" s="18" t="s">
        <v>148</v>
      </c>
      <c r="BM230" s="217" t="s">
        <v>675</v>
      </c>
    </row>
    <row r="231" s="2" customFormat="1">
      <c r="A231" s="39"/>
      <c r="B231" s="40"/>
      <c r="C231" s="41"/>
      <c r="D231" s="219" t="s">
        <v>150</v>
      </c>
      <c r="E231" s="41"/>
      <c r="F231" s="220" t="s">
        <v>676</v>
      </c>
      <c r="G231" s="41"/>
      <c r="H231" s="41"/>
      <c r="I231" s="221"/>
      <c r="J231" s="41"/>
      <c r="K231" s="41"/>
      <c r="L231" s="45"/>
      <c r="M231" s="222"/>
      <c r="N231" s="223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150</v>
      </c>
      <c r="AU231" s="18" t="s">
        <v>80</v>
      </c>
    </row>
    <row r="232" s="2" customFormat="1" ht="16.5" customHeight="1">
      <c r="A232" s="39"/>
      <c r="B232" s="40"/>
      <c r="C232" s="247" t="s">
        <v>411</v>
      </c>
      <c r="D232" s="247" t="s">
        <v>207</v>
      </c>
      <c r="E232" s="248" t="s">
        <v>677</v>
      </c>
      <c r="F232" s="249" t="s">
        <v>678</v>
      </c>
      <c r="G232" s="250" t="s">
        <v>414</v>
      </c>
      <c r="H232" s="251">
        <v>64.260000000000005</v>
      </c>
      <c r="I232" s="252"/>
      <c r="J232" s="253">
        <f>ROUND(I232*H232,2)</f>
        <v>0</v>
      </c>
      <c r="K232" s="249" t="s">
        <v>147</v>
      </c>
      <c r="L232" s="254"/>
      <c r="M232" s="255" t="s">
        <v>19</v>
      </c>
      <c r="N232" s="256" t="s">
        <v>41</v>
      </c>
      <c r="O232" s="85"/>
      <c r="P232" s="215">
        <f>O232*H232</f>
        <v>0</v>
      </c>
      <c r="Q232" s="215">
        <v>0.035999999999999997</v>
      </c>
      <c r="R232" s="215">
        <f>Q232*H232</f>
        <v>2.3133599999999999</v>
      </c>
      <c r="S232" s="215">
        <v>0</v>
      </c>
      <c r="T232" s="21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190</v>
      </c>
      <c r="AT232" s="217" t="s">
        <v>207</v>
      </c>
      <c r="AU232" s="217" t="s">
        <v>80</v>
      </c>
      <c r="AY232" s="18" t="s">
        <v>142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78</v>
      </c>
      <c r="BK232" s="218">
        <f>ROUND(I232*H232,2)</f>
        <v>0</v>
      </c>
      <c r="BL232" s="18" t="s">
        <v>148</v>
      </c>
      <c r="BM232" s="217" t="s">
        <v>679</v>
      </c>
    </row>
    <row r="233" s="13" customFormat="1">
      <c r="A233" s="13"/>
      <c r="B233" s="224"/>
      <c r="C233" s="225"/>
      <c r="D233" s="226" t="s">
        <v>152</v>
      </c>
      <c r="E233" s="225"/>
      <c r="F233" s="228" t="s">
        <v>680</v>
      </c>
      <c r="G233" s="225"/>
      <c r="H233" s="229">
        <v>64.260000000000005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152</v>
      </c>
      <c r="AU233" s="235" t="s">
        <v>80</v>
      </c>
      <c r="AV233" s="13" t="s">
        <v>80</v>
      </c>
      <c r="AW233" s="13" t="s">
        <v>4</v>
      </c>
      <c r="AX233" s="13" t="s">
        <v>78</v>
      </c>
      <c r="AY233" s="235" t="s">
        <v>142</v>
      </c>
    </row>
    <row r="234" s="2" customFormat="1" ht="24.15" customHeight="1">
      <c r="A234" s="39"/>
      <c r="B234" s="40"/>
      <c r="C234" s="206" t="s">
        <v>417</v>
      </c>
      <c r="D234" s="206" t="s">
        <v>144</v>
      </c>
      <c r="E234" s="207" t="s">
        <v>449</v>
      </c>
      <c r="F234" s="208" t="s">
        <v>450</v>
      </c>
      <c r="G234" s="209" t="s">
        <v>414</v>
      </c>
      <c r="H234" s="210">
        <v>33</v>
      </c>
      <c r="I234" s="211"/>
      <c r="J234" s="212">
        <f>ROUND(I234*H234,2)</f>
        <v>0</v>
      </c>
      <c r="K234" s="208" t="s">
        <v>147</v>
      </c>
      <c r="L234" s="45"/>
      <c r="M234" s="213" t="s">
        <v>19</v>
      </c>
      <c r="N234" s="214" t="s">
        <v>41</v>
      </c>
      <c r="O234" s="85"/>
      <c r="P234" s="215">
        <f>O234*H234</f>
        <v>0</v>
      </c>
      <c r="Q234" s="215">
        <v>9.0000000000000006E-05</v>
      </c>
      <c r="R234" s="215">
        <f>Q234*H234</f>
        <v>0.00297</v>
      </c>
      <c r="S234" s="215">
        <v>0</v>
      </c>
      <c r="T234" s="21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7" t="s">
        <v>148</v>
      </c>
      <c r="AT234" s="217" t="s">
        <v>144</v>
      </c>
      <c r="AU234" s="217" t="s">
        <v>80</v>
      </c>
      <c r="AY234" s="18" t="s">
        <v>142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78</v>
      </c>
      <c r="BK234" s="218">
        <f>ROUND(I234*H234,2)</f>
        <v>0</v>
      </c>
      <c r="BL234" s="18" t="s">
        <v>148</v>
      </c>
      <c r="BM234" s="217" t="s">
        <v>681</v>
      </c>
    </row>
    <row r="235" s="2" customFormat="1">
      <c r="A235" s="39"/>
      <c r="B235" s="40"/>
      <c r="C235" s="41"/>
      <c r="D235" s="219" t="s">
        <v>150</v>
      </c>
      <c r="E235" s="41"/>
      <c r="F235" s="220" t="s">
        <v>452</v>
      </c>
      <c r="G235" s="41"/>
      <c r="H235" s="41"/>
      <c r="I235" s="221"/>
      <c r="J235" s="41"/>
      <c r="K235" s="41"/>
      <c r="L235" s="45"/>
      <c r="M235" s="222"/>
      <c r="N235" s="223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80</v>
      </c>
    </row>
    <row r="236" s="2" customFormat="1" ht="16.5" customHeight="1">
      <c r="A236" s="39"/>
      <c r="B236" s="40"/>
      <c r="C236" s="206" t="s">
        <v>422</v>
      </c>
      <c r="D236" s="206" t="s">
        <v>144</v>
      </c>
      <c r="E236" s="207" t="s">
        <v>454</v>
      </c>
      <c r="F236" s="208" t="s">
        <v>455</v>
      </c>
      <c r="G236" s="209" t="s">
        <v>414</v>
      </c>
      <c r="H236" s="210">
        <v>33</v>
      </c>
      <c r="I236" s="211"/>
      <c r="J236" s="212">
        <f>ROUND(I236*H236,2)</f>
        <v>0</v>
      </c>
      <c r="K236" s="208" t="s">
        <v>147</v>
      </c>
      <c r="L236" s="45"/>
      <c r="M236" s="213" t="s">
        <v>19</v>
      </c>
      <c r="N236" s="214" t="s">
        <v>41</v>
      </c>
      <c r="O236" s="85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7" t="s">
        <v>148</v>
      </c>
      <c r="AT236" s="217" t="s">
        <v>144</v>
      </c>
      <c r="AU236" s="217" t="s">
        <v>80</v>
      </c>
      <c r="AY236" s="18" t="s">
        <v>142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78</v>
      </c>
      <c r="BK236" s="218">
        <f>ROUND(I236*H236,2)</f>
        <v>0</v>
      </c>
      <c r="BL236" s="18" t="s">
        <v>148</v>
      </c>
      <c r="BM236" s="217" t="s">
        <v>682</v>
      </c>
    </row>
    <row r="237" s="2" customFormat="1">
      <c r="A237" s="39"/>
      <c r="B237" s="40"/>
      <c r="C237" s="41"/>
      <c r="D237" s="219" t="s">
        <v>150</v>
      </c>
      <c r="E237" s="41"/>
      <c r="F237" s="220" t="s">
        <v>457</v>
      </c>
      <c r="G237" s="41"/>
      <c r="H237" s="41"/>
      <c r="I237" s="221"/>
      <c r="J237" s="41"/>
      <c r="K237" s="41"/>
      <c r="L237" s="45"/>
      <c r="M237" s="222"/>
      <c r="N237" s="223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150</v>
      </c>
      <c r="AU237" s="18" t="s">
        <v>80</v>
      </c>
    </row>
    <row r="238" s="2" customFormat="1" ht="16.5" customHeight="1">
      <c r="A238" s="39"/>
      <c r="B238" s="40"/>
      <c r="C238" s="206" t="s">
        <v>427</v>
      </c>
      <c r="D238" s="206" t="s">
        <v>144</v>
      </c>
      <c r="E238" s="207" t="s">
        <v>683</v>
      </c>
      <c r="F238" s="208" t="s">
        <v>684</v>
      </c>
      <c r="G238" s="209" t="s">
        <v>374</v>
      </c>
      <c r="H238" s="210">
        <v>1</v>
      </c>
      <c r="I238" s="211"/>
      <c r="J238" s="212">
        <f>ROUND(I238*H238,2)</f>
        <v>0</v>
      </c>
      <c r="K238" s="208" t="s">
        <v>147</v>
      </c>
      <c r="L238" s="45"/>
      <c r="M238" s="213" t="s">
        <v>19</v>
      </c>
      <c r="N238" s="214" t="s">
        <v>41</v>
      </c>
      <c r="O238" s="85"/>
      <c r="P238" s="215">
        <f>O238*H238</f>
        <v>0</v>
      </c>
      <c r="Q238" s="215">
        <v>1.0000000000000001E-05</v>
      </c>
      <c r="R238" s="215">
        <f>Q238*H238</f>
        <v>1.0000000000000001E-05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148</v>
      </c>
      <c r="AT238" s="217" t="s">
        <v>144</v>
      </c>
      <c r="AU238" s="217" t="s">
        <v>80</v>
      </c>
      <c r="AY238" s="18" t="s">
        <v>142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78</v>
      </c>
      <c r="BK238" s="218">
        <f>ROUND(I238*H238,2)</f>
        <v>0</v>
      </c>
      <c r="BL238" s="18" t="s">
        <v>148</v>
      </c>
      <c r="BM238" s="217" t="s">
        <v>685</v>
      </c>
    </row>
    <row r="239" s="2" customFormat="1">
      <c r="A239" s="39"/>
      <c r="B239" s="40"/>
      <c r="C239" s="41"/>
      <c r="D239" s="219" t="s">
        <v>150</v>
      </c>
      <c r="E239" s="41"/>
      <c r="F239" s="220" t="s">
        <v>686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80</v>
      </c>
    </row>
    <row r="240" s="13" customFormat="1">
      <c r="A240" s="13"/>
      <c r="B240" s="224"/>
      <c r="C240" s="225"/>
      <c r="D240" s="226" t="s">
        <v>152</v>
      </c>
      <c r="E240" s="227" t="s">
        <v>19</v>
      </c>
      <c r="F240" s="228" t="s">
        <v>687</v>
      </c>
      <c r="G240" s="225"/>
      <c r="H240" s="229">
        <v>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152</v>
      </c>
      <c r="AU240" s="235" t="s">
        <v>80</v>
      </c>
      <c r="AV240" s="13" t="s">
        <v>80</v>
      </c>
      <c r="AW240" s="13" t="s">
        <v>32</v>
      </c>
      <c r="AX240" s="13" t="s">
        <v>78</v>
      </c>
      <c r="AY240" s="235" t="s">
        <v>142</v>
      </c>
    </row>
    <row r="241" s="2" customFormat="1" ht="44.25" customHeight="1">
      <c r="A241" s="39"/>
      <c r="B241" s="40"/>
      <c r="C241" s="206" t="s">
        <v>432</v>
      </c>
      <c r="D241" s="206" t="s">
        <v>144</v>
      </c>
      <c r="E241" s="207" t="s">
        <v>688</v>
      </c>
      <c r="F241" s="208" t="s">
        <v>689</v>
      </c>
      <c r="G241" s="209" t="s">
        <v>414</v>
      </c>
      <c r="H241" s="210">
        <v>35</v>
      </c>
      <c r="I241" s="211"/>
      <c r="J241" s="212">
        <f>ROUND(I241*H241,2)</f>
        <v>0</v>
      </c>
      <c r="K241" s="208" t="s">
        <v>147</v>
      </c>
      <c r="L241" s="45"/>
      <c r="M241" s="213" t="s">
        <v>19</v>
      </c>
      <c r="N241" s="214" t="s">
        <v>41</v>
      </c>
      <c r="O241" s="85"/>
      <c r="P241" s="215">
        <f>O241*H241</f>
        <v>0</v>
      </c>
      <c r="Q241" s="215">
        <v>0</v>
      </c>
      <c r="R241" s="215">
        <f>Q241*H241</f>
        <v>0</v>
      </c>
      <c r="S241" s="215">
        <v>0.32400000000000001</v>
      </c>
      <c r="T241" s="216">
        <f>S241*H241</f>
        <v>11.34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148</v>
      </c>
      <c r="AT241" s="217" t="s">
        <v>144</v>
      </c>
      <c r="AU241" s="217" t="s">
        <v>80</v>
      </c>
      <c r="AY241" s="18" t="s">
        <v>142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78</v>
      </c>
      <c r="BK241" s="218">
        <f>ROUND(I241*H241,2)</f>
        <v>0</v>
      </c>
      <c r="BL241" s="18" t="s">
        <v>148</v>
      </c>
      <c r="BM241" s="217" t="s">
        <v>690</v>
      </c>
    </row>
    <row r="242" s="2" customFormat="1">
      <c r="A242" s="39"/>
      <c r="B242" s="40"/>
      <c r="C242" s="41"/>
      <c r="D242" s="219" t="s">
        <v>150</v>
      </c>
      <c r="E242" s="41"/>
      <c r="F242" s="220" t="s">
        <v>691</v>
      </c>
      <c r="G242" s="41"/>
      <c r="H242" s="41"/>
      <c r="I242" s="221"/>
      <c r="J242" s="41"/>
      <c r="K242" s="41"/>
      <c r="L242" s="45"/>
      <c r="M242" s="222"/>
      <c r="N242" s="223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150</v>
      </c>
      <c r="AU242" s="18" t="s">
        <v>80</v>
      </c>
    </row>
    <row r="243" s="2" customFormat="1" ht="33" customHeight="1">
      <c r="A243" s="39"/>
      <c r="B243" s="40"/>
      <c r="C243" s="206" t="s">
        <v>438</v>
      </c>
      <c r="D243" s="206" t="s">
        <v>144</v>
      </c>
      <c r="E243" s="207" t="s">
        <v>692</v>
      </c>
      <c r="F243" s="208" t="s">
        <v>693</v>
      </c>
      <c r="G243" s="209" t="s">
        <v>374</v>
      </c>
      <c r="H243" s="210">
        <v>1</v>
      </c>
      <c r="I243" s="211"/>
      <c r="J243" s="212">
        <f>ROUND(I243*H243,2)</f>
        <v>0</v>
      </c>
      <c r="K243" s="208" t="s">
        <v>147</v>
      </c>
      <c r="L243" s="45"/>
      <c r="M243" s="213" t="s">
        <v>19</v>
      </c>
      <c r="N243" s="214" t="s">
        <v>41</v>
      </c>
      <c r="O243" s="85"/>
      <c r="P243" s="215">
        <f>O243*H243</f>
        <v>0</v>
      </c>
      <c r="Q243" s="215">
        <v>0</v>
      </c>
      <c r="R243" s="215">
        <f>Q243*H243</f>
        <v>0</v>
      </c>
      <c r="S243" s="215">
        <v>0.082000000000000003</v>
      </c>
      <c r="T243" s="216">
        <f>S243*H243</f>
        <v>0.082000000000000003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148</v>
      </c>
      <c r="AT243" s="217" t="s">
        <v>144</v>
      </c>
      <c r="AU243" s="217" t="s">
        <v>80</v>
      </c>
      <c r="AY243" s="18" t="s">
        <v>142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78</v>
      </c>
      <c r="BK243" s="218">
        <f>ROUND(I243*H243,2)</f>
        <v>0</v>
      </c>
      <c r="BL243" s="18" t="s">
        <v>148</v>
      </c>
      <c r="BM243" s="217" t="s">
        <v>694</v>
      </c>
    </row>
    <row r="244" s="2" customFormat="1">
      <c r="A244" s="39"/>
      <c r="B244" s="40"/>
      <c r="C244" s="41"/>
      <c r="D244" s="219" t="s">
        <v>150</v>
      </c>
      <c r="E244" s="41"/>
      <c r="F244" s="220" t="s">
        <v>695</v>
      </c>
      <c r="G244" s="41"/>
      <c r="H244" s="41"/>
      <c r="I244" s="221"/>
      <c r="J244" s="41"/>
      <c r="K244" s="41"/>
      <c r="L244" s="45"/>
      <c r="M244" s="222"/>
      <c r="N244" s="223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150</v>
      </c>
      <c r="AU244" s="18" t="s">
        <v>80</v>
      </c>
    </row>
    <row r="245" s="2" customFormat="1">
      <c r="A245" s="39"/>
      <c r="B245" s="40"/>
      <c r="C245" s="41"/>
      <c r="D245" s="226" t="s">
        <v>250</v>
      </c>
      <c r="E245" s="41"/>
      <c r="F245" s="257" t="s">
        <v>696</v>
      </c>
      <c r="G245" s="41"/>
      <c r="H245" s="41"/>
      <c r="I245" s="221"/>
      <c r="J245" s="41"/>
      <c r="K245" s="41"/>
      <c r="L245" s="45"/>
      <c r="M245" s="222"/>
      <c r="N245" s="223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250</v>
      </c>
      <c r="AU245" s="18" t="s">
        <v>80</v>
      </c>
    </row>
    <row r="246" s="2" customFormat="1" ht="24.15" customHeight="1">
      <c r="A246" s="39"/>
      <c r="B246" s="40"/>
      <c r="C246" s="206" t="s">
        <v>444</v>
      </c>
      <c r="D246" s="206" t="s">
        <v>144</v>
      </c>
      <c r="E246" s="207" t="s">
        <v>697</v>
      </c>
      <c r="F246" s="208" t="s">
        <v>698</v>
      </c>
      <c r="G246" s="209" t="s">
        <v>96</v>
      </c>
      <c r="H246" s="210">
        <v>11</v>
      </c>
      <c r="I246" s="211"/>
      <c r="J246" s="212">
        <f>ROUND(I246*H246,2)</f>
        <v>0</v>
      </c>
      <c r="K246" s="208" t="s">
        <v>147</v>
      </c>
      <c r="L246" s="45"/>
      <c r="M246" s="213" t="s">
        <v>19</v>
      </c>
      <c r="N246" s="214" t="s">
        <v>41</v>
      </c>
      <c r="O246" s="85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7" t="s">
        <v>148</v>
      </c>
      <c r="AT246" s="217" t="s">
        <v>144</v>
      </c>
      <c r="AU246" s="217" t="s">
        <v>80</v>
      </c>
      <c r="AY246" s="18" t="s">
        <v>142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78</v>
      </c>
      <c r="BK246" s="218">
        <f>ROUND(I246*H246,2)</f>
        <v>0</v>
      </c>
      <c r="BL246" s="18" t="s">
        <v>148</v>
      </c>
      <c r="BM246" s="217" t="s">
        <v>699</v>
      </c>
    </row>
    <row r="247" s="2" customFormat="1">
      <c r="A247" s="39"/>
      <c r="B247" s="40"/>
      <c r="C247" s="41"/>
      <c r="D247" s="219" t="s">
        <v>150</v>
      </c>
      <c r="E247" s="41"/>
      <c r="F247" s="220" t="s">
        <v>700</v>
      </c>
      <c r="G247" s="41"/>
      <c r="H247" s="41"/>
      <c r="I247" s="221"/>
      <c r="J247" s="41"/>
      <c r="K247" s="41"/>
      <c r="L247" s="45"/>
      <c r="M247" s="222"/>
      <c r="N247" s="223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150</v>
      </c>
      <c r="AU247" s="18" t="s">
        <v>80</v>
      </c>
    </row>
    <row r="248" s="13" customFormat="1">
      <c r="A248" s="13"/>
      <c r="B248" s="224"/>
      <c r="C248" s="225"/>
      <c r="D248" s="226" t="s">
        <v>152</v>
      </c>
      <c r="E248" s="227" t="s">
        <v>19</v>
      </c>
      <c r="F248" s="228" t="s">
        <v>701</v>
      </c>
      <c r="G248" s="225"/>
      <c r="H248" s="229">
        <v>11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152</v>
      </c>
      <c r="AU248" s="235" t="s">
        <v>80</v>
      </c>
      <c r="AV248" s="13" t="s">
        <v>80</v>
      </c>
      <c r="AW248" s="13" t="s">
        <v>32</v>
      </c>
      <c r="AX248" s="13" t="s">
        <v>78</v>
      </c>
      <c r="AY248" s="235" t="s">
        <v>142</v>
      </c>
    </row>
    <row r="249" s="12" customFormat="1" ht="22.8" customHeight="1">
      <c r="A249" s="12"/>
      <c r="B249" s="190"/>
      <c r="C249" s="191"/>
      <c r="D249" s="192" t="s">
        <v>69</v>
      </c>
      <c r="E249" s="204" t="s">
        <v>465</v>
      </c>
      <c r="F249" s="204" t="s">
        <v>466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SUM(P250:P260)</f>
        <v>0</v>
      </c>
      <c r="Q249" s="198"/>
      <c r="R249" s="199">
        <f>SUM(R250:R260)</f>
        <v>0</v>
      </c>
      <c r="S249" s="198"/>
      <c r="T249" s="200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78</v>
      </c>
      <c r="AT249" s="202" t="s">
        <v>69</v>
      </c>
      <c r="AU249" s="202" t="s">
        <v>78</v>
      </c>
      <c r="AY249" s="201" t="s">
        <v>142</v>
      </c>
      <c r="BK249" s="203">
        <f>SUM(BK250:BK260)</f>
        <v>0</v>
      </c>
    </row>
    <row r="250" s="2" customFormat="1" ht="24.15" customHeight="1">
      <c r="A250" s="39"/>
      <c r="B250" s="40"/>
      <c r="C250" s="206" t="s">
        <v>448</v>
      </c>
      <c r="D250" s="206" t="s">
        <v>144</v>
      </c>
      <c r="E250" s="207" t="s">
        <v>468</v>
      </c>
      <c r="F250" s="208" t="s">
        <v>469</v>
      </c>
      <c r="G250" s="209" t="s">
        <v>210</v>
      </c>
      <c r="H250" s="210">
        <v>55.281999999999996</v>
      </c>
      <c r="I250" s="211"/>
      <c r="J250" s="212">
        <f>ROUND(I250*H250,2)</f>
        <v>0</v>
      </c>
      <c r="K250" s="208" t="s">
        <v>147</v>
      </c>
      <c r="L250" s="45"/>
      <c r="M250" s="213" t="s">
        <v>19</v>
      </c>
      <c r="N250" s="214" t="s">
        <v>41</v>
      </c>
      <c r="O250" s="85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7" t="s">
        <v>148</v>
      </c>
      <c r="AT250" s="217" t="s">
        <v>144</v>
      </c>
      <c r="AU250" s="217" t="s">
        <v>80</v>
      </c>
      <c r="AY250" s="18" t="s">
        <v>142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78</v>
      </c>
      <c r="BK250" s="218">
        <f>ROUND(I250*H250,2)</f>
        <v>0</v>
      </c>
      <c r="BL250" s="18" t="s">
        <v>148</v>
      </c>
      <c r="BM250" s="217" t="s">
        <v>702</v>
      </c>
    </row>
    <row r="251" s="2" customFormat="1">
      <c r="A251" s="39"/>
      <c r="B251" s="40"/>
      <c r="C251" s="41"/>
      <c r="D251" s="219" t="s">
        <v>150</v>
      </c>
      <c r="E251" s="41"/>
      <c r="F251" s="220" t="s">
        <v>471</v>
      </c>
      <c r="G251" s="41"/>
      <c r="H251" s="41"/>
      <c r="I251" s="221"/>
      <c r="J251" s="41"/>
      <c r="K251" s="41"/>
      <c r="L251" s="45"/>
      <c r="M251" s="222"/>
      <c r="N251" s="223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150</v>
      </c>
      <c r="AU251" s="18" t="s">
        <v>80</v>
      </c>
    </row>
    <row r="252" s="2" customFormat="1" ht="24.15" customHeight="1">
      <c r="A252" s="39"/>
      <c r="B252" s="40"/>
      <c r="C252" s="206" t="s">
        <v>453</v>
      </c>
      <c r="D252" s="206" t="s">
        <v>144</v>
      </c>
      <c r="E252" s="207" t="s">
        <v>473</v>
      </c>
      <c r="F252" s="208" t="s">
        <v>474</v>
      </c>
      <c r="G252" s="209" t="s">
        <v>210</v>
      </c>
      <c r="H252" s="210">
        <v>1050.358</v>
      </c>
      <c r="I252" s="211"/>
      <c r="J252" s="212">
        <f>ROUND(I252*H252,2)</f>
        <v>0</v>
      </c>
      <c r="K252" s="208" t="s">
        <v>147</v>
      </c>
      <c r="L252" s="45"/>
      <c r="M252" s="213" t="s">
        <v>19</v>
      </c>
      <c r="N252" s="214" t="s">
        <v>41</v>
      </c>
      <c r="O252" s="85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148</v>
      </c>
      <c r="AT252" s="217" t="s">
        <v>144</v>
      </c>
      <c r="AU252" s="217" t="s">
        <v>80</v>
      </c>
      <c r="AY252" s="18" t="s">
        <v>142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78</v>
      </c>
      <c r="BK252" s="218">
        <f>ROUND(I252*H252,2)</f>
        <v>0</v>
      </c>
      <c r="BL252" s="18" t="s">
        <v>148</v>
      </c>
      <c r="BM252" s="217" t="s">
        <v>703</v>
      </c>
    </row>
    <row r="253" s="2" customFormat="1">
      <c r="A253" s="39"/>
      <c r="B253" s="40"/>
      <c r="C253" s="41"/>
      <c r="D253" s="219" t="s">
        <v>150</v>
      </c>
      <c r="E253" s="41"/>
      <c r="F253" s="220" t="s">
        <v>476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150</v>
      </c>
      <c r="AU253" s="18" t="s">
        <v>80</v>
      </c>
    </row>
    <row r="254" s="13" customFormat="1">
      <c r="A254" s="13"/>
      <c r="B254" s="224"/>
      <c r="C254" s="225"/>
      <c r="D254" s="226" t="s">
        <v>152</v>
      </c>
      <c r="E254" s="225"/>
      <c r="F254" s="228" t="s">
        <v>704</v>
      </c>
      <c r="G254" s="225"/>
      <c r="H254" s="229">
        <v>1050.358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152</v>
      </c>
      <c r="AU254" s="235" t="s">
        <v>80</v>
      </c>
      <c r="AV254" s="13" t="s">
        <v>80</v>
      </c>
      <c r="AW254" s="13" t="s">
        <v>4</v>
      </c>
      <c r="AX254" s="13" t="s">
        <v>78</v>
      </c>
      <c r="AY254" s="235" t="s">
        <v>142</v>
      </c>
    </row>
    <row r="255" s="2" customFormat="1" ht="24.15" customHeight="1">
      <c r="A255" s="39"/>
      <c r="B255" s="40"/>
      <c r="C255" s="206" t="s">
        <v>458</v>
      </c>
      <c r="D255" s="206" t="s">
        <v>144</v>
      </c>
      <c r="E255" s="207" t="s">
        <v>705</v>
      </c>
      <c r="F255" s="208" t="s">
        <v>706</v>
      </c>
      <c r="G255" s="209" t="s">
        <v>210</v>
      </c>
      <c r="H255" s="210">
        <v>4.2599999999999998</v>
      </c>
      <c r="I255" s="211"/>
      <c r="J255" s="212">
        <f>ROUND(I255*H255,2)</f>
        <v>0</v>
      </c>
      <c r="K255" s="208" t="s">
        <v>147</v>
      </c>
      <c r="L255" s="45"/>
      <c r="M255" s="213" t="s">
        <v>19</v>
      </c>
      <c r="N255" s="214" t="s">
        <v>41</v>
      </c>
      <c r="O255" s="85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148</v>
      </c>
      <c r="AT255" s="217" t="s">
        <v>144</v>
      </c>
      <c r="AU255" s="217" t="s">
        <v>80</v>
      </c>
      <c r="AY255" s="18" t="s">
        <v>142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78</v>
      </c>
      <c r="BK255" s="218">
        <f>ROUND(I255*H255,2)</f>
        <v>0</v>
      </c>
      <c r="BL255" s="18" t="s">
        <v>148</v>
      </c>
      <c r="BM255" s="217" t="s">
        <v>707</v>
      </c>
    </row>
    <row r="256" s="2" customFormat="1">
      <c r="A256" s="39"/>
      <c r="B256" s="40"/>
      <c r="C256" s="41"/>
      <c r="D256" s="219" t="s">
        <v>150</v>
      </c>
      <c r="E256" s="41"/>
      <c r="F256" s="220" t="s">
        <v>708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150</v>
      </c>
      <c r="AU256" s="18" t="s">
        <v>80</v>
      </c>
    </row>
    <row r="257" s="2" customFormat="1" ht="24.15" customHeight="1">
      <c r="A257" s="39"/>
      <c r="B257" s="40"/>
      <c r="C257" s="206" t="s">
        <v>467</v>
      </c>
      <c r="D257" s="206" t="s">
        <v>144</v>
      </c>
      <c r="E257" s="207" t="s">
        <v>484</v>
      </c>
      <c r="F257" s="208" t="s">
        <v>485</v>
      </c>
      <c r="G257" s="209" t="s">
        <v>210</v>
      </c>
      <c r="H257" s="210">
        <v>11.44</v>
      </c>
      <c r="I257" s="211"/>
      <c r="J257" s="212">
        <f>ROUND(I257*H257,2)</f>
        <v>0</v>
      </c>
      <c r="K257" s="208" t="s">
        <v>147</v>
      </c>
      <c r="L257" s="45"/>
      <c r="M257" s="213" t="s">
        <v>19</v>
      </c>
      <c r="N257" s="214" t="s">
        <v>41</v>
      </c>
      <c r="O257" s="85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148</v>
      </c>
      <c r="AT257" s="217" t="s">
        <v>144</v>
      </c>
      <c r="AU257" s="217" t="s">
        <v>80</v>
      </c>
      <c r="AY257" s="18" t="s">
        <v>142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78</v>
      </c>
      <c r="BK257" s="218">
        <f>ROUND(I257*H257,2)</f>
        <v>0</v>
      </c>
      <c r="BL257" s="18" t="s">
        <v>148</v>
      </c>
      <c r="BM257" s="217" t="s">
        <v>709</v>
      </c>
    </row>
    <row r="258" s="2" customFormat="1">
      <c r="A258" s="39"/>
      <c r="B258" s="40"/>
      <c r="C258" s="41"/>
      <c r="D258" s="219" t="s">
        <v>150</v>
      </c>
      <c r="E258" s="41"/>
      <c r="F258" s="220" t="s">
        <v>487</v>
      </c>
      <c r="G258" s="41"/>
      <c r="H258" s="41"/>
      <c r="I258" s="221"/>
      <c r="J258" s="41"/>
      <c r="K258" s="41"/>
      <c r="L258" s="45"/>
      <c r="M258" s="222"/>
      <c r="N258" s="223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150</v>
      </c>
      <c r="AU258" s="18" t="s">
        <v>80</v>
      </c>
    </row>
    <row r="259" s="2" customFormat="1" ht="24.15" customHeight="1">
      <c r="A259" s="39"/>
      <c r="B259" s="40"/>
      <c r="C259" s="206" t="s">
        <v>472</v>
      </c>
      <c r="D259" s="206" t="s">
        <v>144</v>
      </c>
      <c r="E259" s="207" t="s">
        <v>489</v>
      </c>
      <c r="F259" s="208" t="s">
        <v>490</v>
      </c>
      <c r="G259" s="209" t="s">
        <v>210</v>
      </c>
      <c r="H259" s="210">
        <v>39.5</v>
      </c>
      <c r="I259" s="211"/>
      <c r="J259" s="212">
        <f>ROUND(I259*H259,2)</f>
        <v>0</v>
      </c>
      <c r="K259" s="208" t="s">
        <v>147</v>
      </c>
      <c r="L259" s="45"/>
      <c r="M259" s="213" t="s">
        <v>19</v>
      </c>
      <c r="N259" s="214" t="s">
        <v>41</v>
      </c>
      <c r="O259" s="85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148</v>
      </c>
      <c r="AT259" s="217" t="s">
        <v>144</v>
      </c>
      <c r="AU259" s="217" t="s">
        <v>80</v>
      </c>
      <c r="AY259" s="18" t="s">
        <v>142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78</v>
      </c>
      <c r="BK259" s="218">
        <f>ROUND(I259*H259,2)</f>
        <v>0</v>
      </c>
      <c r="BL259" s="18" t="s">
        <v>148</v>
      </c>
      <c r="BM259" s="217" t="s">
        <v>710</v>
      </c>
    </row>
    <row r="260" s="2" customFormat="1">
      <c r="A260" s="39"/>
      <c r="B260" s="40"/>
      <c r="C260" s="41"/>
      <c r="D260" s="219" t="s">
        <v>150</v>
      </c>
      <c r="E260" s="41"/>
      <c r="F260" s="220" t="s">
        <v>492</v>
      </c>
      <c r="G260" s="41"/>
      <c r="H260" s="41"/>
      <c r="I260" s="221"/>
      <c r="J260" s="41"/>
      <c r="K260" s="41"/>
      <c r="L260" s="45"/>
      <c r="M260" s="222"/>
      <c r="N260" s="223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150</v>
      </c>
      <c r="AU260" s="18" t="s">
        <v>80</v>
      </c>
    </row>
    <row r="261" s="12" customFormat="1" ht="22.8" customHeight="1">
      <c r="A261" s="12"/>
      <c r="B261" s="190"/>
      <c r="C261" s="191"/>
      <c r="D261" s="192" t="s">
        <v>69</v>
      </c>
      <c r="E261" s="204" t="s">
        <v>493</v>
      </c>
      <c r="F261" s="204" t="s">
        <v>494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SUM(P262:P263)</f>
        <v>0</v>
      </c>
      <c r="Q261" s="198"/>
      <c r="R261" s="199">
        <f>SUM(R262:R263)</f>
        <v>0</v>
      </c>
      <c r="S261" s="198"/>
      <c r="T261" s="200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78</v>
      </c>
      <c r="AT261" s="202" t="s">
        <v>69</v>
      </c>
      <c r="AU261" s="202" t="s">
        <v>78</v>
      </c>
      <c r="AY261" s="201" t="s">
        <v>142</v>
      </c>
      <c r="BK261" s="203">
        <f>SUM(BK262:BK263)</f>
        <v>0</v>
      </c>
    </row>
    <row r="262" s="2" customFormat="1" ht="24.15" customHeight="1">
      <c r="A262" s="39"/>
      <c r="B262" s="40"/>
      <c r="C262" s="206" t="s">
        <v>478</v>
      </c>
      <c r="D262" s="206" t="s">
        <v>144</v>
      </c>
      <c r="E262" s="207" t="s">
        <v>711</v>
      </c>
      <c r="F262" s="208" t="s">
        <v>712</v>
      </c>
      <c r="G262" s="209" t="s">
        <v>210</v>
      </c>
      <c r="H262" s="210">
        <v>64.103999999999999</v>
      </c>
      <c r="I262" s="211"/>
      <c r="J262" s="212">
        <f>ROUND(I262*H262,2)</f>
        <v>0</v>
      </c>
      <c r="K262" s="208" t="s">
        <v>147</v>
      </c>
      <c r="L262" s="45"/>
      <c r="M262" s="213" t="s">
        <v>19</v>
      </c>
      <c r="N262" s="214" t="s">
        <v>41</v>
      </c>
      <c r="O262" s="85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148</v>
      </c>
      <c r="AT262" s="217" t="s">
        <v>144</v>
      </c>
      <c r="AU262" s="217" t="s">
        <v>80</v>
      </c>
      <c r="AY262" s="18" t="s">
        <v>142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78</v>
      </c>
      <c r="BK262" s="218">
        <f>ROUND(I262*H262,2)</f>
        <v>0</v>
      </c>
      <c r="BL262" s="18" t="s">
        <v>148</v>
      </c>
      <c r="BM262" s="217" t="s">
        <v>713</v>
      </c>
    </row>
    <row r="263" s="2" customFormat="1">
      <c r="A263" s="39"/>
      <c r="B263" s="40"/>
      <c r="C263" s="41"/>
      <c r="D263" s="219" t="s">
        <v>150</v>
      </c>
      <c r="E263" s="41"/>
      <c r="F263" s="220" t="s">
        <v>714</v>
      </c>
      <c r="G263" s="41"/>
      <c r="H263" s="41"/>
      <c r="I263" s="221"/>
      <c r="J263" s="41"/>
      <c r="K263" s="41"/>
      <c r="L263" s="45"/>
      <c r="M263" s="268"/>
      <c r="N263" s="269"/>
      <c r="O263" s="270"/>
      <c r="P263" s="270"/>
      <c r="Q263" s="270"/>
      <c r="R263" s="270"/>
      <c r="S263" s="270"/>
      <c r="T263" s="271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150</v>
      </c>
      <c r="AU263" s="18" t="s">
        <v>80</v>
      </c>
    </row>
    <row r="264" s="2" customFormat="1" ht="6.96" customHeight="1">
      <c r="A264" s="39"/>
      <c r="B264" s="60"/>
      <c r="C264" s="61"/>
      <c r="D264" s="61"/>
      <c r="E264" s="61"/>
      <c r="F264" s="61"/>
      <c r="G264" s="61"/>
      <c r="H264" s="61"/>
      <c r="I264" s="61"/>
      <c r="J264" s="61"/>
      <c r="K264" s="61"/>
      <c r="L264" s="45"/>
      <c r="M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</sheetData>
  <sheetProtection sheet="1" autoFilter="0" formatColumns="0" formatRows="0" objects="1" scenarios="1" spinCount="100000" saltValue="Rq/OUH6vr54HTXn905n1Ig+YhsAlVJ/C2YmhZAaBdJPvD85KgGVqFp2AYYLPE4y3VOluzJBHU01cSn2vImfzzw==" hashValue="aK4Rzi+REY1UTJgQYj39j1+qhlr4BDKw8JXk+jikPlUteuIOkEPlbCH1qzYRAviE6MzVe2+h9o1JTj2hofvexA==" algorithmName="SHA-512" password="CC35"/>
  <autoFilter ref="C85:K26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112101107"/>
    <hyperlink ref="F92" r:id="rId2" display="https://podminky.urs.cz/item/CS_URS_2022_02/112251108"/>
    <hyperlink ref="F94" r:id="rId3" display="https://podminky.urs.cz/item/CS_URS_2022_02/113107323"/>
    <hyperlink ref="F101" r:id="rId4" display="https://podminky.urs.cz/item/CS_URS_2022_02/113107342"/>
    <hyperlink ref="F107" r:id="rId5" display="https://podminky.urs.cz/item/CS_URS_2022_02/113151111"/>
    <hyperlink ref="F110" r:id="rId6" display="https://podminky.urs.cz/item/CS_URS_2022_02/121112003"/>
    <hyperlink ref="F115" r:id="rId7" display="https://podminky.urs.cz/item/CS_URS_2022_02/122251101"/>
    <hyperlink ref="F121" r:id="rId8" display="https://podminky.urs.cz/item/CS_URS_2022_02/132251101"/>
    <hyperlink ref="F124" r:id="rId9" display="https://podminky.urs.cz/item/CS_URS_2022_02/162651112"/>
    <hyperlink ref="F127" r:id="rId10" display="https://podminky.urs.cz/item/CS_URS_2022_02/162751117"/>
    <hyperlink ref="F130" r:id="rId11" display="https://podminky.urs.cz/item/CS_URS_2022_02/162751119"/>
    <hyperlink ref="F133" r:id="rId12" display="https://podminky.urs.cz/item/CS_URS_2022_02/167151101"/>
    <hyperlink ref="F137" r:id="rId13" display="https://podminky.urs.cz/item/CS_URS_2022_02/171201231"/>
    <hyperlink ref="F140" r:id="rId14" display="https://podminky.urs.cz/item/CS_URS_2022_02/171251201"/>
    <hyperlink ref="F142" r:id="rId15" display="https://podminky.urs.cz/item/CS_URS_2022_02/181111111"/>
    <hyperlink ref="F145" r:id="rId16" display="https://podminky.urs.cz/item/CS_URS_2022_02/181311103"/>
    <hyperlink ref="F148" r:id="rId17" display="https://podminky.urs.cz/item/CS_URS_2022_02/181411141"/>
    <hyperlink ref="F154" r:id="rId18" display="https://podminky.urs.cz/item/CS_URS_2022_02/564831011"/>
    <hyperlink ref="F158" r:id="rId19" display="https://podminky.urs.cz/item/CS_URS_2022_02/564851111"/>
    <hyperlink ref="F164" r:id="rId20" display="https://podminky.urs.cz/item/CS_URS_2022_02/565145101"/>
    <hyperlink ref="F168" r:id="rId21" display="https://podminky.urs.cz/item/CS_URS_2022_02/567132115"/>
    <hyperlink ref="F172" r:id="rId22" display="https://podminky.urs.cz/item/CS_URS_2022_02/569851111"/>
    <hyperlink ref="F175" r:id="rId23" display="https://podminky.urs.cz/item/CS_URS_2022_02/573111112"/>
    <hyperlink ref="F178" r:id="rId24" display="https://podminky.urs.cz/item/CS_URS_2022_02/573231106"/>
    <hyperlink ref="F181" r:id="rId25" display="https://podminky.urs.cz/item/CS_URS_2022_02/577134111"/>
    <hyperlink ref="F184" r:id="rId26" display="https://podminky.urs.cz/item/CS_URS_2022_02/596211121"/>
    <hyperlink ref="F197" r:id="rId27" display="https://podminky.urs.cz/item/CS_URS_2022_02/914111111"/>
    <hyperlink ref="F201" r:id="rId28" display="https://podminky.urs.cz/item/CS_URS_2022_02/914511111"/>
    <hyperlink ref="F205" r:id="rId29" display="https://podminky.urs.cz/item/CS_URS_2022_02/915111111"/>
    <hyperlink ref="F211" r:id="rId30" display="https://podminky.urs.cz/item/CS_URS_2022_02/915111121"/>
    <hyperlink ref="F214" r:id="rId31" display="https://podminky.urs.cz/item/CS_URS_2022_02/915131111"/>
    <hyperlink ref="F217" r:id="rId32" display="https://podminky.urs.cz/item/CS_URS_2022_02/915211111"/>
    <hyperlink ref="F219" r:id="rId33" display="https://podminky.urs.cz/item/CS_URS_2022_02/915211121"/>
    <hyperlink ref="F221" r:id="rId34" display="https://podminky.urs.cz/item/CS_URS_2022_02/915231111"/>
    <hyperlink ref="F223" r:id="rId35" display="https://podminky.urs.cz/item/CS_URS_2022_02/915611111"/>
    <hyperlink ref="F225" r:id="rId36" display="https://podminky.urs.cz/item/CS_URS_2022_02/915621111"/>
    <hyperlink ref="F227" r:id="rId37" display="https://podminky.urs.cz/item/CS_URS_2022_02/916131213"/>
    <hyperlink ref="F231" r:id="rId38" display="https://podminky.urs.cz/item/CS_URS_2022_02/916231213"/>
    <hyperlink ref="F235" r:id="rId39" display="https://podminky.urs.cz/item/CS_URS_2022_02/919122121"/>
    <hyperlink ref="F237" r:id="rId40" display="https://podminky.urs.cz/item/CS_URS_2022_02/919735113"/>
    <hyperlink ref="F239" r:id="rId41" display="https://podminky.urs.cz/item/CS_URS_2022_02/936104212"/>
    <hyperlink ref="F242" r:id="rId42" display="https://podminky.urs.cz/item/CS_URS_2022_02/938902113"/>
    <hyperlink ref="F244" r:id="rId43" display="https://podminky.urs.cz/item/CS_URS_2022_02/966006132"/>
    <hyperlink ref="F247" r:id="rId44" display="https://podminky.urs.cz/item/CS_URS_2022_02/966007223"/>
    <hyperlink ref="F251" r:id="rId45" display="https://podminky.urs.cz/item/CS_URS_2022_02/997221551"/>
    <hyperlink ref="F253" r:id="rId46" display="https://podminky.urs.cz/item/CS_URS_2022_02/997221559"/>
    <hyperlink ref="F256" r:id="rId47" display="https://podminky.urs.cz/item/CS_URS_2022_02/997221625"/>
    <hyperlink ref="F258" r:id="rId48" display="https://podminky.urs.cz/item/CS_URS_2022_02/997221645"/>
    <hyperlink ref="F260" r:id="rId49" display="https://podminky.urs.cz/item/CS_URS_2022_02/997221655"/>
    <hyperlink ref="F263" r:id="rId50" display="https://podminky.urs.cz/item/CS_URS_2022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80</v>
      </c>
    </row>
    <row r="4" s="1" customFormat="1" ht="24.96" customHeight="1">
      <c r="B4" s="21"/>
      <c r="D4" s="132" t="s">
        <v>101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Štolmíř, ul. Za Rybníkem, údržba místní komunikace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114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715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27. 7. 2022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28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28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33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34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36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38</v>
      </c>
      <c r="G32" s="39"/>
      <c r="H32" s="39"/>
      <c r="I32" s="147" t="s">
        <v>37</v>
      </c>
      <c r="J32" s="147" t="s">
        <v>39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40</v>
      </c>
      <c r="E33" s="134" t="s">
        <v>41</v>
      </c>
      <c r="F33" s="149">
        <f>ROUND((SUM(BE84:BE109)),  2)</f>
        <v>0</v>
      </c>
      <c r="G33" s="39"/>
      <c r="H33" s="39"/>
      <c r="I33" s="150">
        <v>0.20999999999999999</v>
      </c>
      <c r="J33" s="149">
        <f>ROUND(((SUM(BE84:BE109))*I33),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42</v>
      </c>
      <c r="F34" s="149">
        <f>ROUND((SUM(BF84:BF109)),  2)</f>
        <v>0</v>
      </c>
      <c r="G34" s="39"/>
      <c r="H34" s="39"/>
      <c r="I34" s="150">
        <v>0.14999999999999999</v>
      </c>
      <c r="J34" s="149">
        <f>ROUND(((SUM(BF84:BF109))*I34),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43</v>
      </c>
      <c r="F35" s="149">
        <f>ROUND((SUM(BG84:BG109)),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44</v>
      </c>
      <c r="F36" s="149">
        <f>ROUND((SUM(BH84:BH109)),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45</v>
      </c>
      <c r="F37" s="149">
        <f>ROUND((SUM(BI84:BI109)),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Štolmíř, ul. Za Rybníkem, údržba místní komunikace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02_v - VRN-neuznatelné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Štolmíř</v>
      </c>
      <c r="G52" s="41"/>
      <c r="H52" s="41"/>
      <c r="I52" s="33" t="s">
        <v>23</v>
      </c>
      <c r="J52" s="73" t="str">
        <f>IF(J12="","",J12)</f>
        <v>27. 7. 2022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68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7"/>
      <c r="C60" s="168"/>
      <c r="D60" s="169" t="s">
        <v>501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502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503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716</v>
      </c>
      <c r="E63" s="176"/>
      <c r="F63" s="176"/>
      <c r="G63" s="176"/>
      <c r="H63" s="176"/>
      <c r="I63" s="176"/>
      <c r="J63" s="177">
        <f>J102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504</v>
      </c>
      <c r="E64" s="176"/>
      <c r="F64" s="176"/>
      <c r="G64" s="176"/>
      <c r="H64" s="176"/>
      <c r="I64" s="176"/>
      <c r="J64" s="177">
        <f>J106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127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Štolmíř, ul. Za Rybníkem, údržba místní komunikace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114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02_v - VRN-neuznatelné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Štolmíř</v>
      </c>
      <c r="G78" s="41"/>
      <c r="H78" s="41"/>
      <c r="I78" s="33" t="s">
        <v>23</v>
      </c>
      <c r="J78" s="73" t="str">
        <f>IF(J12="","",J12)</f>
        <v>27. 7. 2022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 xml:space="preserve"> 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128</v>
      </c>
      <c r="D83" s="182" t="s">
        <v>55</v>
      </c>
      <c r="E83" s="182" t="s">
        <v>51</v>
      </c>
      <c r="F83" s="182" t="s">
        <v>52</v>
      </c>
      <c r="G83" s="182" t="s">
        <v>129</v>
      </c>
      <c r="H83" s="182" t="s">
        <v>130</v>
      </c>
      <c r="I83" s="182" t="s">
        <v>131</v>
      </c>
      <c r="J83" s="182" t="s">
        <v>118</v>
      </c>
      <c r="K83" s="183" t="s">
        <v>132</v>
      </c>
      <c r="L83" s="184"/>
      <c r="M83" s="93" t="s">
        <v>19</v>
      </c>
      <c r="N83" s="94" t="s">
        <v>40</v>
      </c>
      <c r="O83" s="94" t="s">
        <v>133</v>
      </c>
      <c r="P83" s="94" t="s">
        <v>134</v>
      </c>
      <c r="Q83" s="94" t="s">
        <v>135</v>
      </c>
      <c r="R83" s="94" t="s">
        <v>136</v>
      </c>
      <c r="S83" s="94" t="s">
        <v>137</v>
      </c>
      <c r="T83" s="95" t="s">
        <v>138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139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</f>
        <v>0</v>
      </c>
      <c r="Q84" s="97"/>
      <c r="R84" s="187">
        <f>R85</f>
        <v>0</v>
      </c>
      <c r="S84" s="97"/>
      <c r="T84" s="188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69</v>
      </c>
      <c r="AU84" s="18" t="s">
        <v>119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69</v>
      </c>
      <c r="E85" s="193" t="s">
        <v>505</v>
      </c>
      <c r="F85" s="193" t="s">
        <v>506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P86+P96+P102+P106</f>
        <v>0</v>
      </c>
      <c r="Q85" s="198"/>
      <c r="R85" s="199">
        <f>R86+R96+R102+R106</f>
        <v>0</v>
      </c>
      <c r="S85" s="198"/>
      <c r="T85" s="200">
        <f>T86+T96+T102+T106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169</v>
      </c>
      <c r="AT85" s="202" t="s">
        <v>69</v>
      </c>
      <c r="AU85" s="202" t="s">
        <v>70</v>
      </c>
      <c r="AY85" s="201" t="s">
        <v>142</v>
      </c>
      <c r="BK85" s="203">
        <f>BK86+BK96+BK102+BK106</f>
        <v>0</v>
      </c>
    </row>
    <row r="86" s="12" customFormat="1" ht="22.8" customHeight="1">
      <c r="A86" s="12"/>
      <c r="B86" s="190"/>
      <c r="C86" s="191"/>
      <c r="D86" s="192" t="s">
        <v>69</v>
      </c>
      <c r="E86" s="204" t="s">
        <v>507</v>
      </c>
      <c r="F86" s="204" t="s">
        <v>508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SUM(P87:P95)</f>
        <v>0</v>
      </c>
      <c r="Q86" s="198"/>
      <c r="R86" s="199">
        <f>SUM(R87:R95)</f>
        <v>0</v>
      </c>
      <c r="S86" s="198"/>
      <c r="T86" s="200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169</v>
      </c>
      <c r="AT86" s="202" t="s">
        <v>69</v>
      </c>
      <c r="AU86" s="202" t="s">
        <v>78</v>
      </c>
      <c r="AY86" s="201" t="s">
        <v>142</v>
      </c>
      <c r="BK86" s="203">
        <f>SUM(BK87:BK95)</f>
        <v>0</v>
      </c>
    </row>
    <row r="87" s="2" customFormat="1" ht="16.5" customHeight="1">
      <c r="A87" s="39"/>
      <c r="B87" s="40"/>
      <c r="C87" s="206" t="s">
        <v>78</v>
      </c>
      <c r="D87" s="206" t="s">
        <v>144</v>
      </c>
      <c r="E87" s="207" t="s">
        <v>509</v>
      </c>
      <c r="F87" s="208" t="s">
        <v>510</v>
      </c>
      <c r="G87" s="209" t="s">
        <v>511</v>
      </c>
      <c r="H87" s="210">
        <v>1</v>
      </c>
      <c r="I87" s="211"/>
      <c r="J87" s="212">
        <f>ROUND(I87*H87,2)</f>
        <v>0</v>
      </c>
      <c r="K87" s="208" t="s">
        <v>147</v>
      </c>
      <c r="L87" s="45"/>
      <c r="M87" s="213" t="s">
        <v>19</v>
      </c>
      <c r="N87" s="214" t="s">
        <v>41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512</v>
      </c>
      <c r="AT87" s="217" t="s">
        <v>144</v>
      </c>
      <c r="AU87" s="217" t="s">
        <v>80</v>
      </c>
      <c r="AY87" s="18" t="s">
        <v>142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78</v>
      </c>
      <c r="BK87" s="218">
        <f>ROUND(I87*H87,2)</f>
        <v>0</v>
      </c>
      <c r="BL87" s="18" t="s">
        <v>512</v>
      </c>
      <c r="BM87" s="217" t="s">
        <v>513</v>
      </c>
    </row>
    <row r="88" s="2" customFormat="1">
      <c r="A88" s="39"/>
      <c r="B88" s="40"/>
      <c r="C88" s="41"/>
      <c r="D88" s="219" t="s">
        <v>150</v>
      </c>
      <c r="E88" s="41"/>
      <c r="F88" s="220" t="s">
        <v>514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150</v>
      </c>
      <c r="AU88" s="18" t="s">
        <v>80</v>
      </c>
    </row>
    <row r="89" s="2" customFormat="1">
      <c r="A89" s="39"/>
      <c r="B89" s="40"/>
      <c r="C89" s="41"/>
      <c r="D89" s="226" t="s">
        <v>250</v>
      </c>
      <c r="E89" s="41"/>
      <c r="F89" s="257" t="s">
        <v>515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250</v>
      </c>
      <c r="AU89" s="18" t="s">
        <v>80</v>
      </c>
    </row>
    <row r="90" s="2" customFormat="1" ht="16.5" customHeight="1">
      <c r="A90" s="39"/>
      <c r="B90" s="40"/>
      <c r="C90" s="206" t="s">
        <v>80</v>
      </c>
      <c r="D90" s="206" t="s">
        <v>144</v>
      </c>
      <c r="E90" s="207" t="s">
        <v>516</v>
      </c>
      <c r="F90" s="208" t="s">
        <v>517</v>
      </c>
      <c r="G90" s="209" t="s">
        <v>511</v>
      </c>
      <c r="H90" s="210">
        <v>1</v>
      </c>
      <c r="I90" s="211"/>
      <c r="J90" s="212">
        <f>ROUND(I90*H90,2)</f>
        <v>0</v>
      </c>
      <c r="K90" s="208" t="s">
        <v>147</v>
      </c>
      <c r="L90" s="45"/>
      <c r="M90" s="213" t="s">
        <v>19</v>
      </c>
      <c r="N90" s="214" t="s">
        <v>41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512</v>
      </c>
      <c r="AT90" s="217" t="s">
        <v>144</v>
      </c>
      <c r="AU90" s="217" t="s">
        <v>80</v>
      </c>
      <c r="AY90" s="18" t="s">
        <v>142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78</v>
      </c>
      <c r="BK90" s="218">
        <f>ROUND(I90*H90,2)</f>
        <v>0</v>
      </c>
      <c r="BL90" s="18" t="s">
        <v>512</v>
      </c>
      <c r="BM90" s="217" t="s">
        <v>518</v>
      </c>
    </row>
    <row r="91" s="2" customFormat="1">
      <c r="A91" s="39"/>
      <c r="B91" s="40"/>
      <c r="C91" s="41"/>
      <c r="D91" s="219" t="s">
        <v>150</v>
      </c>
      <c r="E91" s="41"/>
      <c r="F91" s="220" t="s">
        <v>519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80</v>
      </c>
    </row>
    <row r="92" s="2" customFormat="1" ht="16.5" customHeight="1">
      <c r="A92" s="39"/>
      <c r="B92" s="40"/>
      <c r="C92" s="206" t="s">
        <v>158</v>
      </c>
      <c r="D92" s="206" t="s">
        <v>144</v>
      </c>
      <c r="E92" s="207" t="s">
        <v>520</v>
      </c>
      <c r="F92" s="208" t="s">
        <v>521</v>
      </c>
      <c r="G92" s="209" t="s">
        <v>511</v>
      </c>
      <c r="H92" s="210">
        <v>1</v>
      </c>
      <c r="I92" s="211"/>
      <c r="J92" s="212">
        <f>ROUND(I92*H92,2)</f>
        <v>0</v>
      </c>
      <c r="K92" s="208" t="s">
        <v>147</v>
      </c>
      <c r="L92" s="45"/>
      <c r="M92" s="213" t="s">
        <v>19</v>
      </c>
      <c r="N92" s="214" t="s">
        <v>41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512</v>
      </c>
      <c r="AT92" s="217" t="s">
        <v>144</v>
      </c>
      <c r="AU92" s="217" t="s">
        <v>80</v>
      </c>
      <c r="AY92" s="18" t="s">
        <v>142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78</v>
      </c>
      <c r="BK92" s="218">
        <f>ROUND(I92*H92,2)</f>
        <v>0</v>
      </c>
      <c r="BL92" s="18" t="s">
        <v>512</v>
      </c>
      <c r="BM92" s="217" t="s">
        <v>522</v>
      </c>
    </row>
    <row r="93" s="2" customFormat="1">
      <c r="A93" s="39"/>
      <c r="B93" s="40"/>
      <c r="C93" s="41"/>
      <c r="D93" s="219" t="s">
        <v>150</v>
      </c>
      <c r="E93" s="41"/>
      <c r="F93" s="220" t="s">
        <v>523</v>
      </c>
      <c r="G93" s="41"/>
      <c r="H93" s="41"/>
      <c r="I93" s="221"/>
      <c r="J93" s="41"/>
      <c r="K93" s="41"/>
      <c r="L93" s="45"/>
      <c r="M93" s="222"/>
      <c r="N93" s="223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150</v>
      </c>
      <c r="AU93" s="18" t="s">
        <v>80</v>
      </c>
    </row>
    <row r="94" s="2" customFormat="1" ht="16.5" customHeight="1">
      <c r="A94" s="39"/>
      <c r="B94" s="40"/>
      <c r="C94" s="206" t="s">
        <v>148</v>
      </c>
      <c r="D94" s="206" t="s">
        <v>144</v>
      </c>
      <c r="E94" s="207" t="s">
        <v>524</v>
      </c>
      <c r="F94" s="208" t="s">
        <v>525</v>
      </c>
      <c r="G94" s="209" t="s">
        <v>511</v>
      </c>
      <c r="H94" s="210">
        <v>1</v>
      </c>
      <c r="I94" s="211"/>
      <c r="J94" s="212">
        <f>ROUND(I94*H94,2)</f>
        <v>0</v>
      </c>
      <c r="K94" s="208" t="s">
        <v>147</v>
      </c>
      <c r="L94" s="45"/>
      <c r="M94" s="213" t="s">
        <v>19</v>
      </c>
      <c r="N94" s="214" t="s">
        <v>41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512</v>
      </c>
      <c r="AT94" s="217" t="s">
        <v>144</v>
      </c>
      <c r="AU94" s="217" t="s">
        <v>80</v>
      </c>
      <c r="AY94" s="18" t="s">
        <v>142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78</v>
      </c>
      <c r="BK94" s="218">
        <f>ROUND(I94*H94,2)</f>
        <v>0</v>
      </c>
      <c r="BL94" s="18" t="s">
        <v>512</v>
      </c>
      <c r="BM94" s="217" t="s">
        <v>526</v>
      </c>
    </row>
    <row r="95" s="2" customFormat="1">
      <c r="A95" s="39"/>
      <c r="B95" s="40"/>
      <c r="C95" s="41"/>
      <c r="D95" s="219" t="s">
        <v>150</v>
      </c>
      <c r="E95" s="41"/>
      <c r="F95" s="220" t="s">
        <v>527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150</v>
      </c>
      <c r="AU95" s="18" t="s">
        <v>80</v>
      </c>
    </row>
    <row r="96" s="12" customFormat="1" ht="22.8" customHeight="1">
      <c r="A96" s="12"/>
      <c r="B96" s="190"/>
      <c r="C96" s="191"/>
      <c r="D96" s="192" t="s">
        <v>69</v>
      </c>
      <c r="E96" s="204" t="s">
        <v>528</v>
      </c>
      <c r="F96" s="204" t="s">
        <v>529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SUM(P97:P101)</f>
        <v>0</v>
      </c>
      <c r="Q96" s="198"/>
      <c r="R96" s="199">
        <f>SUM(R97:R101)</f>
        <v>0</v>
      </c>
      <c r="S96" s="198"/>
      <c r="T96" s="200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169</v>
      </c>
      <c r="AT96" s="202" t="s">
        <v>69</v>
      </c>
      <c r="AU96" s="202" t="s">
        <v>78</v>
      </c>
      <c r="AY96" s="201" t="s">
        <v>142</v>
      </c>
      <c r="BK96" s="203">
        <f>SUM(BK97:BK101)</f>
        <v>0</v>
      </c>
    </row>
    <row r="97" s="2" customFormat="1" ht="16.5" customHeight="1">
      <c r="A97" s="39"/>
      <c r="B97" s="40"/>
      <c r="C97" s="206" t="s">
        <v>169</v>
      </c>
      <c r="D97" s="206" t="s">
        <v>144</v>
      </c>
      <c r="E97" s="207" t="s">
        <v>530</v>
      </c>
      <c r="F97" s="208" t="s">
        <v>529</v>
      </c>
      <c r="G97" s="209" t="s">
        <v>511</v>
      </c>
      <c r="H97" s="210">
        <v>1</v>
      </c>
      <c r="I97" s="211"/>
      <c r="J97" s="212">
        <f>ROUND(I97*H97,2)</f>
        <v>0</v>
      </c>
      <c r="K97" s="208" t="s">
        <v>147</v>
      </c>
      <c r="L97" s="45"/>
      <c r="M97" s="213" t="s">
        <v>19</v>
      </c>
      <c r="N97" s="214" t="s">
        <v>41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512</v>
      </c>
      <c r="AT97" s="217" t="s">
        <v>144</v>
      </c>
      <c r="AU97" s="217" t="s">
        <v>80</v>
      </c>
      <c r="AY97" s="18" t="s">
        <v>142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78</v>
      </c>
      <c r="BK97" s="218">
        <f>ROUND(I97*H97,2)</f>
        <v>0</v>
      </c>
      <c r="BL97" s="18" t="s">
        <v>512</v>
      </c>
      <c r="BM97" s="217" t="s">
        <v>531</v>
      </c>
    </row>
    <row r="98" s="2" customFormat="1">
      <c r="A98" s="39"/>
      <c r="B98" s="40"/>
      <c r="C98" s="41"/>
      <c r="D98" s="219" t="s">
        <v>150</v>
      </c>
      <c r="E98" s="41"/>
      <c r="F98" s="220" t="s">
        <v>532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150</v>
      </c>
      <c r="AU98" s="18" t="s">
        <v>80</v>
      </c>
    </row>
    <row r="99" s="2" customFormat="1">
      <c r="A99" s="39"/>
      <c r="B99" s="40"/>
      <c r="C99" s="41"/>
      <c r="D99" s="226" t="s">
        <v>250</v>
      </c>
      <c r="E99" s="41"/>
      <c r="F99" s="257" t="s">
        <v>533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250</v>
      </c>
      <c r="AU99" s="18" t="s">
        <v>80</v>
      </c>
    </row>
    <row r="100" s="2" customFormat="1" ht="16.5" customHeight="1">
      <c r="A100" s="39"/>
      <c r="B100" s="40"/>
      <c r="C100" s="206" t="s">
        <v>178</v>
      </c>
      <c r="D100" s="206" t="s">
        <v>144</v>
      </c>
      <c r="E100" s="207" t="s">
        <v>717</v>
      </c>
      <c r="F100" s="208" t="s">
        <v>718</v>
      </c>
      <c r="G100" s="209" t="s">
        <v>511</v>
      </c>
      <c r="H100" s="210">
        <v>1</v>
      </c>
      <c r="I100" s="211"/>
      <c r="J100" s="212">
        <f>ROUND(I100*H100,2)</f>
        <v>0</v>
      </c>
      <c r="K100" s="208" t="s">
        <v>147</v>
      </c>
      <c r="L100" s="45"/>
      <c r="M100" s="213" t="s">
        <v>19</v>
      </c>
      <c r="N100" s="214" t="s">
        <v>41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512</v>
      </c>
      <c r="AT100" s="217" t="s">
        <v>144</v>
      </c>
      <c r="AU100" s="217" t="s">
        <v>80</v>
      </c>
      <c r="AY100" s="18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78</v>
      </c>
      <c r="BK100" s="218">
        <f>ROUND(I100*H100,2)</f>
        <v>0</v>
      </c>
      <c r="BL100" s="18" t="s">
        <v>512</v>
      </c>
      <c r="BM100" s="217" t="s">
        <v>719</v>
      </c>
    </row>
    <row r="101" s="2" customFormat="1">
      <c r="A101" s="39"/>
      <c r="B101" s="40"/>
      <c r="C101" s="41"/>
      <c r="D101" s="219" t="s">
        <v>150</v>
      </c>
      <c r="E101" s="41"/>
      <c r="F101" s="220" t="s">
        <v>720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150</v>
      </c>
      <c r="AU101" s="18" t="s">
        <v>80</v>
      </c>
    </row>
    <row r="102" s="12" customFormat="1" ht="22.8" customHeight="1">
      <c r="A102" s="12"/>
      <c r="B102" s="190"/>
      <c r="C102" s="191"/>
      <c r="D102" s="192" t="s">
        <v>69</v>
      </c>
      <c r="E102" s="204" t="s">
        <v>721</v>
      </c>
      <c r="F102" s="204" t="s">
        <v>722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SUM(P103:P105)</f>
        <v>0</v>
      </c>
      <c r="Q102" s="198"/>
      <c r="R102" s="199">
        <f>SUM(R103:R105)</f>
        <v>0</v>
      </c>
      <c r="S102" s="198"/>
      <c r="T102" s="20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169</v>
      </c>
      <c r="AT102" s="202" t="s">
        <v>69</v>
      </c>
      <c r="AU102" s="202" t="s">
        <v>78</v>
      </c>
      <c r="AY102" s="201" t="s">
        <v>142</v>
      </c>
      <c r="BK102" s="203">
        <f>SUM(BK103:BK105)</f>
        <v>0</v>
      </c>
    </row>
    <row r="103" s="2" customFormat="1" ht="16.5" customHeight="1">
      <c r="A103" s="39"/>
      <c r="B103" s="40"/>
      <c r="C103" s="206" t="s">
        <v>184</v>
      </c>
      <c r="D103" s="206" t="s">
        <v>144</v>
      </c>
      <c r="E103" s="207" t="s">
        <v>723</v>
      </c>
      <c r="F103" s="208" t="s">
        <v>722</v>
      </c>
      <c r="G103" s="209" t="s">
        <v>511</v>
      </c>
      <c r="H103" s="210">
        <v>1</v>
      </c>
      <c r="I103" s="211"/>
      <c r="J103" s="212">
        <f>ROUND(I103*H103,2)</f>
        <v>0</v>
      </c>
      <c r="K103" s="208" t="s">
        <v>147</v>
      </c>
      <c r="L103" s="45"/>
      <c r="M103" s="213" t="s">
        <v>19</v>
      </c>
      <c r="N103" s="214" t="s">
        <v>41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512</v>
      </c>
      <c r="AT103" s="217" t="s">
        <v>144</v>
      </c>
      <c r="AU103" s="217" t="s">
        <v>80</v>
      </c>
      <c r="AY103" s="18" t="s">
        <v>142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78</v>
      </c>
      <c r="BK103" s="218">
        <f>ROUND(I103*H103,2)</f>
        <v>0</v>
      </c>
      <c r="BL103" s="18" t="s">
        <v>512</v>
      </c>
      <c r="BM103" s="217" t="s">
        <v>724</v>
      </c>
    </row>
    <row r="104" s="2" customFormat="1">
      <c r="A104" s="39"/>
      <c r="B104" s="40"/>
      <c r="C104" s="41"/>
      <c r="D104" s="219" t="s">
        <v>150</v>
      </c>
      <c r="E104" s="41"/>
      <c r="F104" s="220" t="s">
        <v>725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80</v>
      </c>
    </row>
    <row r="105" s="2" customFormat="1">
      <c r="A105" s="39"/>
      <c r="B105" s="40"/>
      <c r="C105" s="41"/>
      <c r="D105" s="226" t="s">
        <v>250</v>
      </c>
      <c r="E105" s="41"/>
      <c r="F105" s="257" t="s">
        <v>726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250</v>
      </c>
      <c r="AU105" s="18" t="s">
        <v>80</v>
      </c>
    </row>
    <row r="106" s="12" customFormat="1" ht="22.8" customHeight="1">
      <c r="A106" s="12"/>
      <c r="B106" s="190"/>
      <c r="C106" s="191"/>
      <c r="D106" s="192" t="s">
        <v>69</v>
      </c>
      <c r="E106" s="204" t="s">
        <v>534</v>
      </c>
      <c r="F106" s="204" t="s">
        <v>535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SUM(P107:P109)</f>
        <v>0</v>
      </c>
      <c r="Q106" s="198"/>
      <c r="R106" s="199">
        <f>SUM(R107:R109)</f>
        <v>0</v>
      </c>
      <c r="S106" s="198"/>
      <c r="T106" s="200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169</v>
      </c>
      <c r="AT106" s="202" t="s">
        <v>69</v>
      </c>
      <c r="AU106" s="202" t="s">
        <v>78</v>
      </c>
      <c r="AY106" s="201" t="s">
        <v>142</v>
      </c>
      <c r="BK106" s="203">
        <f>SUM(BK107:BK109)</f>
        <v>0</v>
      </c>
    </row>
    <row r="107" s="2" customFormat="1" ht="16.5" customHeight="1">
      <c r="A107" s="39"/>
      <c r="B107" s="40"/>
      <c r="C107" s="206" t="s">
        <v>190</v>
      </c>
      <c r="D107" s="206" t="s">
        <v>144</v>
      </c>
      <c r="E107" s="207" t="s">
        <v>536</v>
      </c>
      <c r="F107" s="208" t="s">
        <v>537</v>
      </c>
      <c r="G107" s="209" t="s">
        <v>511</v>
      </c>
      <c r="H107" s="210">
        <v>1</v>
      </c>
      <c r="I107" s="211"/>
      <c r="J107" s="212">
        <f>ROUND(I107*H107,2)</f>
        <v>0</v>
      </c>
      <c r="K107" s="208" t="s">
        <v>147</v>
      </c>
      <c r="L107" s="45"/>
      <c r="M107" s="213" t="s">
        <v>19</v>
      </c>
      <c r="N107" s="214" t="s">
        <v>41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512</v>
      </c>
      <c r="AT107" s="217" t="s">
        <v>144</v>
      </c>
      <c r="AU107" s="217" t="s">
        <v>80</v>
      </c>
      <c r="AY107" s="18" t="s">
        <v>142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78</v>
      </c>
      <c r="BK107" s="218">
        <f>ROUND(I107*H107,2)</f>
        <v>0</v>
      </c>
      <c r="BL107" s="18" t="s">
        <v>512</v>
      </c>
      <c r="BM107" s="217" t="s">
        <v>538</v>
      </c>
    </row>
    <row r="108" s="2" customFormat="1">
      <c r="A108" s="39"/>
      <c r="B108" s="40"/>
      <c r="C108" s="41"/>
      <c r="D108" s="219" t="s">
        <v>150</v>
      </c>
      <c r="E108" s="41"/>
      <c r="F108" s="220" t="s">
        <v>539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150</v>
      </c>
      <c r="AU108" s="18" t="s">
        <v>80</v>
      </c>
    </row>
    <row r="109" s="2" customFormat="1">
      <c r="A109" s="39"/>
      <c r="B109" s="40"/>
      <c r="C109" s="41"/>
      <c r="D109" s="226" t="s">
        <v>250</v>
      </c>
      <c r="E109" s="41"/>
      <c r="F109" s="257" t="s">
        <v>540</v>
      </c>
      <c r="G109" s="41"/>
      <c r="H109" s="41"/>
      <c r="I109" s="221"/>
      <c r="J109" s="41"/>
      <c r="K109" s="41"/>
      <c r="L109" s="45"/>
      <c r="M109" s="268"/>
      <c r="N109" s="269"/>
      <c r="O109" s="270"/>
      <c r="P109" s="270"/>
      <c r="Q109" s="270"/>
      <c r="R109" s="270"/>
      <c r="S109" s="270"/>
      <c r="T109" s="271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250</v>
      </c>
      <c r="AU109" s="18" t="s">
        <v>80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sIoVVjmfDI+u+HDNMF5ZqLHGX6lRciMO5nVljzZb6WgykKkTjdeXZEhRRScCn2ZOg+A8Vdf14n2Fob6dz5qcuQ==" hashValue="Syg7aqwr/7BYFNYn77sgQXpSmTTMMvv2aIfPTxwOtnG4lZKA0jBJh/7yKpkyYQYU2S2HfoaFL1vsRBABDOFZbA==" algorithmName="SHA-512" password="CC35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012103000"/>
    <hyperlink ref="F91" r:id="rId2" display="https://podminky.urs.cz/item/CS_URS_2022_02/012303000"/>
    <hyperlink ref="F93" r:id="rId3" display="https://podminky.urs.cz/item/CS_URS_2022_02/013244000"/>
    <hyperlink ref="F95" r:id="rId4" display="https://podminky.urs.cz/item/CS_URS_2022_02/013254000"/>
    <hyperlink ref="F98" r:id="rId5" display="https://podminky.urs.cz/item/CS_URS_2022_02/030001000"/>
    <hyperlink ref="F101" r:id="rId6" display="https://podminky.urs.cz/item/CS_URS_2022_02/034503000"/>
    <hyperlink ref="F104" r:id="rId7" display="https://podminky.urs.cz/item/CS_URS_2022_02/060001000"/>
    <hyperlink ref="F108" r:id="rId8" display="https://podminky.urs.cz/item/CS_URS_2022_02/07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80</v>
      </c>
    </row>
    <row r="4" s="1" customFormat="1" ht="24.96" customHeight="1">
      <c r="B4" s="21"/>
      <c r="D4" s="132" t="s">
        <v>101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Štolmíř, ul. Za Rybníkem, údržba místní komunikace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114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727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27. 7. 2022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28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28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33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34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36</v>
      </c>
      <c r="E30" s="39"/>
      <c r="F30" s="39"/>
      <c r="G30" s="39"/>
      <c r="H30" s="39"/>
      <c r="I30" s="39"/>
      <c r="J30" s="146">
        <f>ROUND(J87,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38</v>
      </c>
      <c r="G32" s="39"/>
      <c r="H32" s="39"/>
      <c r="I32" s="147" t="s">
        <v>37</v>
      </c>
      <c r="J32" s="147" t="s">
        <v>39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40</v>
      </c>
      <c r="E33" s="134" t="s">
        <v>41</v>
      </c>
      <c r="F33" s="149">
        <f>ROUND((SUM(BE87:BE142)),  2)</f>
        <v>0</v>
      </c>
      <c r="G33" s="39"/>
      <c r="H33" s="39"/>
      <c r="I33" s="150">
        <v>0.20999999999999999</v>
      </c>
      <c r="J33" s="149">
        <f>ROUND(((SUM(BE87:BE142))*I33),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42</v>
      </c>
      <c r="F34" s="149">
        <f>ROUND((SUM(BF87:BF142)),  2)</f>
        <v>0</v>
      </c>
      <c r="G34" s="39"/>
      <c r="H34" s="39"/>
      <c r="I34" s="150">
        <v>0.14999999999999999</v>
      </c>
      <c r="J34" s="149">
        <f>ROUND(((SUM(BF87:BF142))*I34),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43</v>
      </c>
      <c r="F35" s="149">
        <f>ROUND((SUM(BG87:BG142)),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44</v>
      </c>
      <c r="F36" s="149">
        <f>ROUND((SUM(BH87:BH142)),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45</v>
      </c>
      <c r="F37" s="149">
        <f>ROUND((SUM(BI87:BI142)),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Štolmíř, ul. Za Rybníkem, údržba místní komunikace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Veřejné osvětlení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Štolmíř</v>
      </c>
      <c r="G52" s="41"/>
      <c r="H52" s="41"/>
      <c r="I52" s="33" t="s">
        <v>23</v>
      </c>
      <c r="J52" s="73" t="str">
        <f>IF(J12="","",J12)</f>
        <v>27. 7. 2022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68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7"/>
      <c r="C60" s="168"/>
      <c r="D60" s="169" t="s">
        <v>728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729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730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731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732</v>
      </c>
      <c r="E64" s="176"/>
      <c r="F64" s="176"/>
      <c r="G64" s="176"/>
      <c r="H64" s="176"/>
      <c r="I64" s="176"/>
      <c r="J64" s="177">
        <f>J115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733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734</v>
      </c>
      <c r="E66" s="176"/>
      <c r="F66" s="176"/>
      <c r="G66" s="176"/>
      <c r="H66" s="176"/>
      <c r="I66" s="176"/>
      <c r="J66" s="177">
        <f>J125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735</v>
      </c>
      <c r="E67" s="176"/>
      <c r="F67" s="176"/>
      <c r="G67" s="176"/>
      <c r="H67" s="176"/>
      <c r="I67" s="176"/>
      <c r="J67" s="177">
        <f>J134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127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2" t="str">
        <f>E7</f>
        <v>Štolmíř, ul. Za Rybníkem, údržba místní komunikace</v>
      </c>
      <c r="F77" s="33"/>
      <c r="G77" s="33"/>
      <c r="H77" s="33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114</v>
      </c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03 - Veřejné osvětlení</v>
      </c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Štolmíř</v>
      </c>
      <c r="G81" s="41"/>
      <c r="H81" s="41"/>
      <c r="I81" s="33" t="s">
        <v>23</v>
      </c>
      <c r="J81" s="73" t="str">
        <f>IF(J12="","",J12)</f>
        <v>27. 7. 2022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 </v>
      </c>
      <c r="G83" s="41"/>
      <c r="H83" s="41"/>
      <c r="I83" s="33" t="s">
        <v>31</v>
      </c>
      <c r="J83" s="37" t="str">
        <f>E21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33</v>
      </c>
      <c r="J84" s="37" t="str">
        <f>E24</f>
        <v xml:space="preserve"> 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9"/>
      <c r="B86" s="180"/>
      <c r="C86" s="181" t="s">
        <v>128</v>
      </c>
      <c r="D86" s="182" t="s">
        <v>55</v>
      </c>
      <c r="E86" s="182" t="s">
        <v>51</v>
      </c>
      <c r="F86" s="182" t="s">
        <v>52</v>
      </c>
      <c r="G86" s="182" t="s">
        <v>129</v>
      </c>
      <c r="H86" s="182" t="s">
        <v>130</v>
      </c>
      <c r="I86" s="182" t="s">
        <v>131</v>
      </c>
      <c r="J86" s="182" t="s">
        <v>118</v>
      </c>
      <c r="K86" s="183" t="s">
        <v>132</v>
      </c>
      <c r="L86" s="184"/>
      <c r="M86" s="93" t="s">
        <v>19</v>
      </c>
      <c r="N86" s="94" t="s">
        <v>40</v>
      </c>
      <c r="O86" s="94" t="s">
        <v>133</v>
      </c>
      <c r="P86" s="94" t="s">
        <v>134</v>
      </c>
      <c r="Q86" s="94" t="s">
        <v>135</v>
      </c>
      <c r="R86" s="94" t="s">
        <v>136</v>
      </c>
      <c r="S86" s="94" t="s">
        <v>137</v>
      </c>
      <c r="T86" s="95" t="s">
        <v>138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39"/>
      <c r="B87" s="40"/>
      <c r="C87" s="100" t="s">
        <v>139</v>
      </c>
      <c r="D87" s="41"/>
      <c r="E87" s="41"/>
      <c r="F87" s="41"/>
      <c r="G87" s="41"/>
      <c r="H87" s="41"/>
      <c r="I87" s="41"/>
      <c r="J87" s="185">
        <f>BK87</f>
        <v>0</v>
      </c>
      <c r="K87" s="41"/>
      <c r="L87" s="45"/>
      <c r="M87" s="96"/>
      <c r="N87" s="186"/>
      <c r="O87" s="97"/>
      <c r="P87" s="187">
        <f>P88</f>
        <v>0</v>
      </c>
      <c r="Q87" s="97"/>
      <c r="R87" s="187">
        <f>R88</f>
        <v>0</v>
      </c>
      <c r="S87" s="97"/>
      <c r="T87" s="188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69</v>
      </c>
      <c r="AU87" s="18" t="s">
        <v>119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69</v>
      </c>
      <c r="E88" s="193" t="s">
        <v>207</v>
      </c>
      <c r="F88" s="193" t="s">
        <v>736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158</v>
      </c>
      <c r="AT88" s="202" t="s">
        <v>69</v>
      </c>
      <c r="AU88" s="202" t="s">
        <v>70</v>
      </c>
      <c r="AY88" s="201" t="s">
        <v>142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69</v>
      </c>
      <c r="E89" s="204" t="s">
        <v>737</v>
      </c>
      <c r="F89" s="204" t="s">
        <v>738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P90+P108+P115+P120+P125+P134</f>
        <v>0</v>
      </c>
      <c r="Q89" s="198"/>
      <c r="R89" s="199">
        <f>R90+R108+R115+R120+R125+R134</f>
        <v>0</v>
      </c>
      <c r="S89" s="198"/>
      <c r="T89" s="200">
        <f>T90+T108+T115+T120+T125+T134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158</v>
      </c>
      <c r="AT89" s="202" t="s">
        <v>69</v>
      </c>
      <c r="AU89" s="202" t="s">
        <v>78</v>
      </c>
      <c r="AY89" s="201" t="s">
        <v>142</v>
      </c>
      <c r="BK89" s="203">
        <f>BK90+BK108+BK115+BK120+BK125+BK134</f>
        <v>0</v>
      </c>
    </row>
    <row r="90" s="12" customFormat="1" ht="20.88" customHeight="1">
      <c r="A90" s="12"/>
      <c r="B90" s="190"/>
      <c r="C90" s="191"/>
      <c r="D90" s="192" t="s">
        <v>69</v>
      </c>
      <c r="E90" s="204" t="s">
        <v>739</v>
      </c>
      <c r="F90" s="204" t="s">
        <v>740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SUM(P91:P107)</f>
        <v>0</v>
      </c>
      <c r="Q90" s="198"/>
      <c r="R90" s="199">
        <f>SUM(R91:R107)</f>
        <v>0</v>
      </c>
      <c r="S90" s="198"/>
      <c r="T90" s="200">
        <f>SUM(T91:T107)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78</v>
      </c>
      <c r="AT90" s="202" t="s">
        <v>69</v>
      </c>
      <c r="AU90" s="202" t="s">
        <v>80</v>
      </c>
      <c r="AY90" s="201" t="s">
        <v>142</v>
      </c>
      <c r="BK90" s="203">
        <f>SUM(BK91:BK107)</f>
        <v>0</v>
      </c>
    </row>
    <row r="91" s="2" customFormat="1" ht="16.5" customHeight="1">
      <c r="A91" s="39"/>
      <c r="B91" s="40"/>
      <c r="C91" s="206" t="s">
        <v>78</v>
      </c>
      <c r="D91" s="206" t="s">
        <v>144</v>
      </c>
      <c r="E91" s="207" t="s">
        <v>741</v>
      </c>
      <c r="F91" s="208" t="s">
        <v>742</v>
      </c>
      <c r="G91" s="209" t="s">
        <v>374</v>
      </c>
      <c r="H91" s="210">
        <v>14</v>
      </c>
      <c r="I91" s="211"/>
      <c r="J91" s="212">
        <f>ROUND(I91*H91,2)</f>
        <v>0</v>
      </c>
      <c r="K91" s="208" t="s">
        <v>147</v>
      </c>
      <c r="L91" s="45"/>
      <c r="M91" s="213" t="s">
        <v>19</v>
      </c>
      <c r="N91" s="214" t="s">
        <v>41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743</v>
      </c>
      <c r="AT91" s="217" t="s">
        <v>144</v>
      </c>
      <c r="AU91" s="217" t="s">
        <v>158</v>
      </c>
      <c r="AY91" s="18" t="s">
        <v>142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78</v>
      </c>
      <c r="BK91" s="218">
        <f>ROUND(I91*H91,2)</f>
        <v>0</v>
      </c>
      <c r="BL91" s="18" t="s">
        <v>743</v>
      </c>
      <c r="BM91" s="217" t="s">
        <v>744</v>
      </c>
    </row>
    <row r="92" s="2" customFormat="1">
      <c r="A92" s="39"/>
      <c r="B92" s="40"/>
      <c r="C92" s="41"/>
      <c r="D92" s="219" t="s">
        <v>150</v>
      </c>
      <c r="E92" s="41"/>
      <c r="F92" s="220" t="s">
        <v>745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150</v>
      </c>
      <c r="AU92" s="18" t="s">
        <v>158</v>
      </c>
    </row>
    <row r="93" s="2" customFormat="1">
      <c r="A93" s="39"/>
      <c r="B93" s="40"/>
      <c r="C93" s="41"/>
      <c r="D93" s="226" t="s">
        <v>250</v>
      </c>
      <c r="E93" s="41"/>
      <c r="F93" s="257" t="s">
        <v>746</v>
      </c>
      <c r="G93" s="41"/>
      <c r="H93" s="41"/>
      <c r="I93" s="221"/>
      <c r="J93" s="41"/>
      <c r="K93" s="41"/>
      <c r="L93" s="45"/>
      <c r="M93" s="222"/>
      <c r="N93" s="223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250</v>
      </c>
      <c r="AU93" s="18" t="s">
        <v>158</v>
      </c>
    </row>
    <row r="94" s="2" customFormat="1" ht="24.15" customHeight="1">
      <c r="A94" s="39"/>
      <c r="B94" s="40"/>
      <c r="C94" s="247" t="s">
        <v>80</v>
      </c>
      <c r="D94" s="247" t="s">
        <v>207</v>
      </c>
      <c r="E94" s="248" t="s">
        <v>747</v>
      </c>
      <c r="F94" s="249" t="s">
        <v>748</v>
      </c>
      <c r="G94" s="250" t="s">
        <v>749</v>
      </c>
      <c r="H94" s="251">
        <v>9</v>
      </c>
      <c r="I94" s="252"/>
      <c r="J94" s="253">
        <f>ROUND(I94*H94,2)</f>
        <v>0</v>
      </c>
      <c r="K94" s="249" t="s">
        <v>19</v>
      </c>
      <c r="L94" s="254"/>
      <c r="M94" s="255" t="s">
        <v>19</v>
      </c>
      <c r="N94" s="256" t="s">
        <v>41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190</v>
      </c>
      <c r="AT94" s="217" t="s">
        <v>207</v>
      </c>
      <c r="AU94" s="217" t="s">
        <v>158</v>
      </c>
      <c r="AY94" s="18" t="s">
        <v>142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78</v>
      </c>
      <c r="BK94" s="218">
        <f>ROUND(I94*H94,2)</f>
        <v>0</v>
      </c>
      <c r="BL94" s="18" t="s">
        <v>148</v>
      </c>
      <c r="BM94" s="217" t="s">
        <v>750</v>
      </c>
    </row>
    <row r="95" s="2" customFormat="1" ht="24.15" customHeight="1">
      <c r="A95" s="39"/>
      <c r="B95" s="40"/>
      <c r="C95" s="247" t="s">
        <v>158</v>
      </c>
      <c r="D95" s="247" t="s">
        <v>207</v>
      </c>
      <c r="E95" s="248" t="s">
        <v>751</v>
      </c>
      <c r="F95" s="249" t="s">
        <v>752</v>
      </c>
      <c r="G95" s="250" t="s">
        <v>749</v>
      </c>
      <c r="H95" s="251">
        <v>5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41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190</v>
      </c>
      <c r="AT95" s="217" t="s">
        <v>207</v>
      </c>
      <c r="AU95" s="217" t="s">
        <v>158</v>
      </c>
      <c r="AY95" s="18" t="s">
        <v>142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78</v>
      </c>
      <c r="BK95" s="218">
        <f>ROUND(I95*H95,2)</f>
        <v>0</v>
      </c>
      <c r="BL95" s="18" t="s">
        <v>148</v>
      </c>
      <c r="BM95" s="217" t="s">
        <v>753</v>
      </c>
    </row>
    <row r="96" s="2" customFormat="1" ht="16.5" customHeight="1">
      <c r="A96" s="39"/>
      <c r="B96" s="40"/>
      <c r="C96" s="206" t="s">
        <v>148</v>
      </c>
      <c r="D96" s="206" t="s">
        <v>144</v>
      </c>
      <c r="E96" s="207" t="s">
        <v>754</v>
      </c>
      <c r="F96" s="208" t="s">
        <v>755</v>
      </c>
      <c r="G96" s="209" t="s">
        <v>374</v>
      </c>
      <c r="H96" s="210">
        <v>14</v>
      </c>
      <c r="I96" s="211"/>
      <c r="J96" s="212">
        <f>ROUND(I96*H96,2)</f>
        <v>0</v>
      </c>
      <c r="K96" s="208" t="s">
        <v>147</v>
      </c>
      <c r="L96" s="45"/>
      <c r="M96" s="213" t="s">
        <v>19</v>
      </c>
      <c r="N96" s="214" t="s">
        <v>41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743</v>
      </c>
      <c r="AT96" s="217" t="s">
        <v>144</v>
      </c>
      <c r="AU96" s="217" t="s">
        <v>158</v>
      </c>
      <c r="AY96" s="18" t="s">
        <v>142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78</v>
      </c>
      <c r="BK96" s="218">
        <f>ROUND(I96*H96,2)</f>
        <v>0</v>
      </c>
      <c r="BL96" s="18" t="s">
        <v>743</v>
      </c>
      <c r="BM96" s="217" t="s">
        <v>756</v>
      </c>
    </row>
    <row r="97" s="2" customFormat="1">
      <c r="A97" s="39"/>
      <c r="B97" s="40"/>
      <c r="C97" s="41"/>
      <c r="D97" s="219" t="s">
        <v>150</v>
      </c>
      <c r="E97" s="41"/>
      <c r="F97" s="220" t="s">
        <v>757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150</v>
      </c>
      <c r="AU97" s="18" t="s">
        <v>158</v>
      </c>
    </row>
    <row r="98" s="2" customFormat="1" ht="37.8" customHeight="1">
      <c r="A98" s="39"/>
      <c r="B98" s="40"/>
      <c r="C98" s="247" t="s">
        <v>169</v>
      </c>
      <c r="D98" s="247" t="s">
        <v>207</v>
      </c>
      <c r="E98" s="248" t="s">
        <v>758</v>
      </c>
      <c r="F98" s="249" t="s">
        <v>759</v>
      </c>
      <c r="G98" s="250" t="s">
        <v>749</v>
      </c>
      <c r="H98" s="251">
        <v>12</v>
      </c>
      <c r="I98" s="252"/>
      <c r="J98" s="253">
        <f>ROUND(I98*H98,2)</f>
        <v>0</v>
      </c>
      <c r="K98" s="249" t="s">
        <v>19</v>
      </c>
      <c r="L98" s="254"/>
      <c r="M98" s="255" t="s">
        <v>19</v>
      </c>
      <c r="N98" s="256" t="s">
        <v>41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190</v>
      </c>
      <c r="AT98" s="217" t="s">
        <v>207</v>
      </c>
      <c r="AU98" s="217" t="s">
        <v>158</v>
      </c>
      <c r="AY98" s="18" t="s">
        <v>142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78</v>
      </c>
      <c r="BK98" s="218">
        <f>ROUND(I98*H98,2)</f>
        <v>0</v>
      </c>
      <c r="BL98" s="18" t="s">
        <v>148</v>
      </c>
      <c r="BM98" s="217" t="s">
        <v>760</v>
      </c>
    </row>
    <row r="99" s="2" customFormat="1" ht="37.8" customHeight="1">
      <c r="A99" s="39"/>
      <c r="B99" s="40"/>
      <c r="C99" s="247" t="s">
        <v>178</v>
      </c>
      <c r="D99" s="247" t="s">
        <v>207</v>
      </c>
      <c r="E99" s="248" t="s">
        <v>761</v>
      </c>
      <c r="F99" s="249" t="s">
        <v>762</v>
      </c>
      <c r="G99" s="250" t="s">
        <v>749</v>
      </c>
      <c r="H99" s="251">
        <v>2</v>
      </c>
      <c r="I99" s="252"/>
      <c r="J99" s="253">
        <f>ROUND(I99*H99,2)</f>
        <v>0</v>
      </c>
      <c r="K99" s="249" t="s">
        <v>19</v>
      </c>
      <c r="L99" s="254"/>
      <c r="M99" s="255" t="s">
        <v>19</v>
      </c>
      <c r="N99" s="256" t="s">
        <v>41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190</v>
      </c>
      <c r="AT99" s="217" t="s">
        <v>207</v>
      </c>
      <c r="AU99" s="217" t="s">
        <v>158</v>
      </c>
      <c r="AY99" s="18" t="s">
        <v>142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78</v>
      </c>
      <c r="BK99" s="218">
        <f>ROUND(I99*H99,2)</f>
        <v>0</v>
      </c>
      <c r="BL99" s="18" t="s">
        <v>148</v>
      </c>
      <c r="BM99" s="217" t="s">
        <v>763</v>
      </c>
    </row>
    <row r="100" s="2" customFormat="1" ht="16.5" customHeight="1">
      <c r="A100" s="39"/>
      <c r="B100" s="40"/>
      <c r="C100" s="247" t="s">
        <v>184</v>
      </c>
      <c r="D100" s="247" t="s">
        <v>207</v>
      </c>
      <c r="E100" s="248" t="s">
        <v>764</v>
      </c>
      <c r="F100" s="249" t="s">
        <v>765</v>
      </c>
      <c r="G100" s="250" t="s">
        <v>749</v>
      </c>
      <c r="H100" s="251">
        <v>14</v>
      </c>
      <c r="I100" s="252"/>
      <c r="J100" s="253">
        <f>ROUND(I100*H100,2)</f>
        <v>0</v>
      </c>
      <c r="K100" s="249" t="s">
        <v>19</v>
      </c>
      <c r="L100" s="254"/>
      <c r="M100" s="255" t="s">
        <v>19</v>
      </c>
      <c r="N100" s="256" t="s">
        <v>41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190</v>
      </c>
      <c r="AT100" s="217" t="s">
        <v>207</v>
      </c>
      <c r="AU100" s="217" t="s">
        <v>158</v>
      </c>
      <c r="AY100" s="18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78</v>
      </c>
      <c r="BK100" s="218">
        <f>ROUND(I100*H100,2)</f>
        <v>0</v>
      </c>
      <c r="BL100" s="18" t="s">
        <v>148</v>
      </c>
      <c r="BM100" s="217" t="s">
        <v>766</v>
      </c>
    </row>
    <row r="101" s="2" customFormat="1" ht="16.5" customHeight="1">
      <c r="A101" s="39"/>
      <c r="B101" s="40"/>
      <c r="C101" s="206" t="s">
        <v>190</v>
      </c>
      <c r="D101" s="206" t="s">
        <v>144</v>
      </c>
      <c r="E101" s="207" t="s">
        <v>767</v>
      </c>
      <c r="F101" s="208" t="s">
        <v>768</v>
      </c>
      <c r="G101" s="209" t="s">
        <v>374</v>
      </c>
      <c r="H101" s="210">
        <v>14</v>
      </c>
      <c r="I101" s="211"/>
      <c r="J101" s="212">
        <f>ROUND(I101*H101,2)</f>
        <v>0</v>
      </c>
      <c r="K101" s="208" t="s">
        <v>147</v>
      </c>
      <c r="L101" s="45"/>
      <c r="M101" s="213" t="s">
        <v>19</v>
      </c>
      <c r="N101" s="214" t="s">
        <v>41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743</v>
      </c>
      <c r="AT101" s="217" t="s">
        <v>144</v>
      </c>
      <c r="AU101" s="217" t="s">
        <v>158</v>
      </c>
      <c r="AY101" s="18" t="s">
        <v>142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78</v>
      </c>
      <c r="BK101" s="218">
        <f>ROUND(I101*H101,2)</f>
        <v>0</v>
      </c>
      <c r="BL101" s="18" t="s">
        <v>743</v>
      </c>
      <c r="BM101" s="217" t="s">
        <v>769</v>
      </c>
    </row>
    <row r="102" s="2" customFormat="1">
      <c r="A102" s="39"/>
      <c r="B102" s="40"/>
      <c r="C102" s="41"/>
      <c r="D102" s="219" t="s">
        <v>150</v>
      </c>
      <c r="E102" s="41"/>
      <c r="F102" s="220" t="s">
        <v>770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150</v>
      </c>
      <c r="AU102" s="18" t="s">
        <v>158</v>
      </c>
    </row>
    <row r="103" s="2" customFormat="1" ht="24.15" customHeight="1">
      <c r="A103" s="39"/>
      <c r="B103" s="40"/>
      <c r="C103" s="247" t="s">
        <v>196</v>
      </c>
      <c r="D103" s="247" t="s">
        <v>207</v>
      </c>
      <c r="E103" s="248" t="s">
        <v>771</v>
      </c>
      <c r="F103" s="249" t="s">
        <v>772</v>
      </c>
      <c r="G103" s="250" t="s">
        <v>749</v>
      </c>
      <c r="H103" s="251">
        <v>3</v>
      </c>
      <c r="I103" s="252"/>
      <c r="J103" s="253">
        <f>ROUND(I103*H103,2)</f>
        <v>0</v>
      </c>
      <c r="K103" s="249" t="s">
        <v>19</v>
      </c>
      <c r="L103" s="254"/>
      <c r="M103" s="255" t="s">
        <v>19</v>
      </c>
      <c r="N103" s="256" t="s">
        <v>41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190</v>
      </c>
      <c r="AT103" s="217" t="s">
        <v>207</v>
      </c>
      <c r="AU103" s="217" t="s">
        <v>158</v>
      </c>
      <c r="AY103" s="18" t="s">
        <v>142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78</v>
      </c>
      <c r="BK103" s="218">
        <f>ROUND(I103*H103,2)</f>
        <v>0</v>
      </c>
      <c r="BL103" s="18" t="s">
        <v>148</v>
      </c>
      <c r="BM103" s="217" t="s">
        <v>773</v>
      </c>
    </row>
    <row r="104" s="2" customFormat="1" ht="24.15" customHeight="1">
      <c r="A104" s="39"/>
      <c r="B104" s="40"/>
      <c r="C104" s="247" t="s">
        <v>202</v>
      </c>
      <c r="D104" s="247" t="s">
        <v>207</v>
      </c>
      <c r="E104" s="248" t="s">
        <v>774</v>
      </c>
      <c r="F104" s="249" t="s">
        <v>775</v>
      </c>
      <c r="G104" s="250" t="s">
        <v>749</v>
      </c>
      <c r="H104" s="251">
        <v>7</v>
      </c>
      <c r="I104" s="252"/>
      <c r="J104" s="253">
        <f>ROUND(I104*H104,2)</f>
        <v>0</v>
      </c>
      <c r="K104" s="249" t="s">
        <v>19</v>
      </c>
      <c r="L104" s="254"/>
      <c r="M104" s="255" t="s">
        <v>19</v>
      </c>
      <c r="N104" s="256" t="s">
        <v>41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190</v>
      </c>
      <c r="AT104" s="217" t="s">
        <v>207</v>
      </c>
      <c r="AU104" s="217" t="s">
        <v>158</v>
      </c>
      <c r="AY104" s="18" t="s">
        <v>142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78</v>
      </c>
      <c r="BK104" s="218">
        <f>ROUND(I104*H104,2)</f>
        <v>0</v>
      </c>
      <c r="BL104" s="18" t="s">
        <v>148</v>
      </c>
      <c r="BM104" s="217" t="s">
        <v>776</v>
      </c>
    </row>
    <row r="105" s="2" customFormat="1" ht="24.15" customHeight="1">
      <c r="A105" s="39"/>
      <c r="B105" s="40"/>
      <c r="C105" s="247" t="s">
        <v>100</v>
      </c>
      <c r="D105" s="247" t="s">
        <v>207</v>
      </c>
      <c r="E105" s="248" t="s">
        <v>777</v>
      </c>
      <c r="F105" s="249" t="s">
        <v>778</v>
      </c>
      <c r="G105" s="250" t="s">
        <v>749</v>
      </c>
      <c r="H105" s="251">
        <v>4</v>
      </c>
      <c r="I105" s="252"/>
      <c r="J105" s="253">
        <f>ROUND(I105*H105,2)</f>
        <v>0</v>
      </c>
      <c r="K105" s="249" t="s">
        <v>19</v>
      </c>
      <c r="L105" s="254"/>
      <c r="M105" s="255" t="s">
        <v>19</v>
      </c>
      <c r="N105" s="256" t="s">
        <v>41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190</v>
      </c>
      <c r="AT105" s="217" t="s">
        <v>207</v>
      </c>
      <c r="AU105" s="217" t="s">
        <v>158</v>
      </c>
      <c r="AY105" s="18" t="s">
        <v>142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78</v>
      </c>
      <c r="BK105" s="218">
        <f>ROUND(I105*H105,2)</f>
        <v>0</v>
      </c>
      <c r="BL105" s="18" t="s">
        <v>148</v>
      </c>
      <c r="BM105" s="217" t="s">
        <v>779</v>
      </c>
    </row>
    <row r="106" s="2" customFormat="1" ht="16.5" customHeight="1">
      <c r="A106" s="39"/>
      <c r="B106" s="40"/>
      <c r="C106" s="247" t="s">
        <v>212</v>
      </c>
      <c r="D106" s="247" t="s">
        <v>207</v>
      </c>
      <c r="E106" s="248" t="s">
        <v>780</v>
      </c>
      <c r="F106" s="249" t="s">
        <v>781</v>
      </c>
      <c r="G106" s="250" t="s">
        <v>749</v>
      </c>
      <c r="H106" s="251">
        <v>15</v>
      </c>
      <c r="I106" s="252"/>
      <c r="J106" s="253">
        <f>ROUND(I106*H106,2)</f>
        <v>0</v>
      </c>
      <c r="K106" s="249" t="s">
        <v>19</v>
      </c>
      <c r="L106" s="254"/>
      <c r="M106" s="255" t="s">
        <v>19</v>
      </c>
      <c r="N106" s="256" t="s">
        <v>41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190</v>
      </c>
      <c r="AT106" s="217" t="s">
        <v>207</v>
      </c>
      <c r="AU106" s="217" t="s">
        <v>158</v>
      </c>
      <c r="AY106" s="18" t="s">
        <v>142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78</v>
      </c>
      <c r="BK106" s="218">
        <f>ROUND(I106*H106,2)</f>
        <v>0</v>
      </c>
      <c r="BL106" s="18" t="s">
        <v>148</v>
      </c>
      <c r="BM106" s="217" t="s">
        <v>782</v>
      </c>
    </row>
    <row r="107" s="2" customFormat="1" ht="16.5" customHeight="1">
      <c r="A107" s="39"/>
      <c r="B107" s="40"/>
      <c r="C107" s="247" t="s">
        <v>218</v>
      </c>
      <c r="D107" s="247" t="s">
        <v>207</v>
      </c>
      <c r="E107" s="248" t="s">
        <v>783</v>
      </c>
      <c r="F107" s="249" t="s">
        <v>784</v>
      </c>
      <c r="G107" s="250" t="s">
        <v>785</v>
      </c>
      <c r="H107" s="251">
        <v>1</v>
      </c>
      <c r="I107" s="252"/>
      <c r="J107" s="253">
        <f>ROUND(I107*H107,2)</f>
        <v>0</v>
      </c>
      <c r="K107" s="249" t="s">
        <v>19</v>
      </c>
      <c r="L107" s="254"/>
      <c r="M107" s="255" t="s">
        <v>19</v>
      </c>
      <c r="N107" s="256" t="s">
        <v>41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190</v>
      </c>
      <c r="AT107" s="217" t="s">
        <v>207</v>
      </c>
      <c r="AU107" s="217" t="s">
        <v>158</v>
      </c>
      <c r="AY107" s="18" t="s">
        <v>142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78</v>
      </c>
      <c r="BK107" s="218">
        <f>ROUND(I107*H107,2)</f>
        <v>0</v>
      </c>
      <c r="BL107" s="18" t="s">
        <v>148</v>
      </c>
      <c r="BM107" s="217" t="s">
        <v>786</v>
      </c>
    </row>
    <row r="108" s="12" customFormat="1" ht="20.88" customHeight="1">
      <c r="A108" s="12"/>
      <c r="B108" s="190"/>
      <c r="C108" s="191"/>
      <c r="D108" s="192" t="s">
        <v>69</v>
      </c>
      <c r="E108" s="204" t="s">
        <v>787</v>
      </c>
      <c r="F108" s="204" t="s">
        <v>788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SUM(P109:P114)</f>
        <v>0</v>
      </c>
      <c r="Q108" s="198"/>
      <c r="R108" s="199">
        <f>SUM(R109:R114)</f>
        <v>0</v>
      </c>
      <c r="S108" s="198"/>
      <c r="T108" s="20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78</v>
      </c>
      <c r="AT108" s="202" t="s">
        <v>69</v>
      </c>
      <c r="AU108" s="202" t="s">
        <v>80</v>
      </c>
      <c r="AY108" s="201" t="s">
        <v>142</v>
      </c>
      <c r="BK108" s="203">
        <f>SUM(BK109:BK114)</f>
        <v>0</v>
      </c>
    </row>
    <row r="109" s="2" customFormat="1" ht="16.5" customHeight="1">
      <c r="A109" s="39"/>
      <c r="B109" s="40"/>
      <c r="C109" s="206" t="s">
        <v>223</v>
      </c>
      <c r="D109" s="206" t="s">
        <v>144</v>
      </c>
      <c r="E109" s="207" t="s">
        <v>789</v>
      </c>
      <c r="F109" s="208" t="s">
        <v>790</v>
      </c>
      <c r="G109" s="209" t="s">
        <v>785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41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148</v>
      </c>
      <c r="AT109" s="217" t="s">
        <v>144</v>
      </c>
      <c r="AU109" s="217" t="s">
        <v>158</v>
      </c>
      <c r="AY109" s="18" t="s">
        <v>142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78</v>
      </c>
      <c r="BK109" s="218">
        <f>ROUND(I109*H109,2)</f>
        <v>0</v>
      </c>
      <c r="BL109" s="18" t="s">
        <v>148</v>
      </c>
      <c r="BM109" s="217" t="s">
        <v>791</v>
      </c>
    </row>
    <row r="110" s="2" customFormat="1" ht="16.5" customHeight="1">
      <c r="A110" s="39"/>
      <c r="B110" s="40"/>
      <c r="C110" s="206" t="s">
        <v>8</v>
      </c>
      <c r="D110" s="206" t="s">
        <v>144</v>
      </c>
      <c r="E110" s="207" t="s">
        <v>792</v>
      </c>
      <c r="F110" s="208" t="s">
        <v>793</v>
      </c>
      <c r="G110" s="209" t="s">
        <v>374</v>
      </c>
      <c r="H110" s="210">
        <v>1</v>
      </c>
      <c r="I110" s="211"/>
      <c r="J110" s="212">
        <f>ROUND(I110*H110,2)</f>
        <v>0</v>
      </c>
      <c r="K110" s="208" t="s">
        <v>147</v>
      </c>
      <c r="L110" s="45"/>
      <c r="M110" s="213" t="s">
        <v>19</v>
      </c>
      <c r="N110" s="214" t="s">
        <v>41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743</v>
      </c>
      <c r="AT110" s="217" t="s">
        <v>144</v>
      </c>
      <c r="AU110" s="217" t="s">
        <v>158</v>
      </c>
      <c r="AY110" s="18" t="s">
        <v>142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78</v>
      </c>
      <c r="BK110" s="218">
        <f>ROUND(I110*H110,2)</f>
        <v>0</v>
      </c>
      <c r="BL110" s="18" t="s">
        <v>743</v>
      </c>
      <c r="BM110" s="217" t="s">
        <v>794</v>
      </c>
    </row>
    <row r="111" s="2" customFormat="1">
      <c r="A111" s="39"/>
      <c r="B111" s="40"/>
      <c r="C111" s="41"/>
      <c r="D111" s="219" t="s">
        <v>150</v>
      </c>
      <c r="E111" s="41"/>
      <c r="F111" s="220" t="s">
        <v>795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158</v>
      </c>
    </row>
    <row r="112" s="2" customFormat="1" ht="16.5" customHeight="1">
      <c r="A112" s="39"/>
      <c r="B112" s="40"/>
      <c r="C112" s="247" t="s">
        <v>233</v>
      </c>
      <c r="D112" s="247" t="s">
        <v>207</v>
      </c>
      <c r="E112" s="248" t="s">
        <v>796</v>
      </c>
      <c r="F112" s="249" t="s">
        <v>797</v>
      </c>
      <c r="G112" s="250" t="s">
        <v>749</v>
      </c>
      <c r="H112" s="251">
        <v>1</v>
      </c>
      <c r="I112" s="252"/>
      <c r="J112" s="253">
        <f>ROUND(I112*H112,2)</f>
        <v>0</v>
      </c>
      <c r="K112" s="249" t="s">
        <v>19</v>
      </c>
      <c r="L112" s="254"/>
      <c r="M112" s="255" t="s">
        <v>19</v>
      </c>
      <c r="N112" s="256" t="s">
        <v>41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190</v>
      </c>
      <c r="AT112" s="217" t="s">
        <v>207</v>
      </c>
      <c r="AU112" s="217" t="s">
        <v>158</v>
      </c>
      <c r="AY112" s="18" t="s">
        <v>142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78</v>
      </c>
      <c r="BK112" s="218">
        <f>ROUND(I112*H112,2)</f>
        <v>0</v>
      </c>
      <c r="BL112" s="18" t="s">
        <v>148</v>
      </c>
      <c r="BM112" s="217" t="s">
        <v>798</v>
      </c>
    </row>
    <row r="113" s="2" customFormat="1" ht="16.5" customHeight="1">
      <c r="A113" s="39"/>
      <c r="B113" s="40"/>
      <c r="C113" s="247" t="s">
        <v>238</v>
      </c>
      <c r="D113" s="247" t="s">
        <v>207</v>
      </c>
      <c r="E113" s="248" t="s">
        <v>799</v>
      </c>
      <c r="F113" s="249" t="s">
        <v>800</v>
      </c>
      <c r="G113" s="250" t="s">
        <v>749</v>
      </c>
      <c r="H113" s="251">
        <v>14</v>
      </c>
      <c r="I113" s="252"/>
      <c r="J113" s="253">
        <f>ROUND(I113*H113,2)</f>
        <v>0</v>
      </c>
      <c r="K113" s="249" t="s">
        <v>19</v>
      </c>
      <c r="L113" s="254"/>
      <c r="M113" s="255" t="s">
        <v>19</v>
      </c>
      <c r="N113" s="256" t="s">
        <v>41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190</v>
      </c>
      <c r="AT113" s="217" t="s">
        <v>207</v>
      </c>
      <c r="AU113" s="217" t="s">
        <v>158</v>
      </c>
      <c r="AY113" s="18" t="s">
        <v>142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78</v>
      </c>
      <c r="BK113" s="218">
        <f>ROUND(I113*H113,2)</f>
        <v>0</v>
      </c>
      <c r="BL113" s="18" t="s">
        <v>148</v>
      </c>
      <c r="BM113" s="217" t="s">
        <v>801</v>
      </c>
    </row>
    <row r="114" s="2" customFormat="1" ht="16.5" customHeight="1">
      <c r="A114" s="39"/>
      <c r="B114" s="40"/>
      <c r="C114" s="247" t="s">
        <v>245</v>
      </c>
      <c r="D114" s="247" t="s">
        <v>207</v>
      </c>
      <c r="E114" s="248" t="s">
        <v>802</v>
      </c>
      <c r="F114" s="249" t="s">
        <v>784</v>
      </c>
      <c r="G114" s="250" t="s">
        <v>785</v>
      </c>
      <c r="H114" s="251">
        <v>1</v>
      </c>
      <c r="I114" s="252"/>
      <c r="J114" s="253">
        <f>ROUND(I114*H114,2)</f>
        <v>0</v>
      </c>
      <c r="K114" s="249" t="s">
        <v>19</v>
      </c>
      <c r="L114" s="254"/>
      <c r="M114" s="255" t="s">
        <v>19</v>
      </c>
      <c r="N114" s="256" t="s">
        <v>41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190</v>
      </c>
      <c r="AT114" s="217" t="s">
        <v>207</v>
      </c>
      <c r="AU114" s="217" t="s">
        <v>158</v>
      </c>
      <c r="AY114" s="18" t="s">
        <v>142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78</v>
      </c>
      <c r="BK114" s="218">
        <f>ROUND(I114*H114,2)</f>
        <v>0</v>
      </c>
      <c r="BL114" s="18" t="s">
        <v>148</v>
      </c>
      <c r="BM114" s="217" t="s">
        <v>803</v>
      </c>
    </row>
    <row r="115" s="12" customFormat="1" ht="20.88" customHeight="1">
      <c r="A115" s="12"/>
      <c r="B115" s="190"/>
      <c r="C115" s="191"/>
      <c r="D115" s="192" t="s">
        <v>69</v>
      </c>
      <c r="E115" s="204" t="s">
        <v>804</v>
      </c>
      <c r="F115" s="204" t="s">
        <v>805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SUM(P116:P119)</f>
        <v>0</v>
      </c>
      <c r="Q115" s="198"/>
      <c r="R115" s="199">
        <f>SUM(R116:R119)</f>
        <v>0</v>
      </c>
      <c r="S115" s="198"/>
      <c r="T115" s="200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78</v>
      </c>
      <c r="AT115" s="202" t="s">
        <v>69</v>
      </c>
      <c r="AU115" s="202" t="s">
        <v>80</v>
      </c>
      <c r="AY115" s="201" t="s">
        <v>142</v>
      </c>
      <c r="BK115" s="203">
        <f>SUM(BK116:BK119)</f>
        <v>0</v>
      </c>
    </row>
    <row r="116" s="2" customFormat="1" ht="16.5" customHeight="1">
      <c r="A116" s="39"/>
      <c r="B116" s="40"/>
      <c r="C116" s="206" t="s">
        <v>252</v>
      </c>
      <c r="D116" s="206" t="s">
        <v>144</v>
      </c>
      <c r="E116" s="207" t="s">
        <v>806</v>
      </c>
      <c r="F116" s="208" t="s">
        <v>807</v>
      </c>
      <c r="G116" s="209" t="s">
        <v>414</v>
      </c>
      <c r="H116" s="210">
        <v>560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41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148</v>
      </c>
      <c r="AT116" s="217" t="s">
        <v>144</v>
      </c>
      <c r="AU116" s="217" t="s">
        <v>158</v>
      </c>
      <c r="AY116" s="18" t="s">
        <v>142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78</v>
      </c>
      <c r="BK116" s="218">
        <f>ROUND(I116*H116,2)</f>
        <v>0</v>
      </c>
      <c r="BL116" s="18" t="s">
        <v>148</v>
      </c>
      <c r="BM116" s="217" t="s">
        <v>808</v>
      </c>
    </row>
    <row r="117" s="2" customFormat="1" ht="16.5" customHeight="1">
      <c r="A117" s="39"/>
      <c r="B117" s="40"/>
      <c r="C117" s="206" t="s">
        <v>258</v>
      </c>
      <c r="D117" s="206" t="s">
        <v>144</v>
      </c>
      <c r="E117" s="207" t="s">
        <v>809</v>
      </c>
      <c r="F117" s="208" t="s">
        <v>810</v>
      </c>
      <c r="G117" s="209" t="s">
        <v>414</v>
      </c>
      <c r="H117" s="210">
        <v>115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41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148</v>
      </c>
      <c r="AT117" s="217" t="s">
        <v>144</v>
      </c>
      <c r="AU117" s="217" t="s">
        <v>158</v>
      </c>
      <c r="AY117" s="18" t="s">
        <v>142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78</v>
      </c>
      <c r="BK117" s="218">
        <f>ROUND(I117*H117,2)</f>
        <v>0</v>
      </c>
      <c r="BL117" s="18" t="s">
        <v>148</v>
      </c>
      <c r="BM117" s="217" t="s">
        <v>811</v>
      </c>
    </row>
    <row r="118" s="2" customFormat="1" ht="16.5" customHeight="1">
      <c r="A118" s="39"/>
      <c r="B118" s="40"/>
      <c r="C118" s="206" t="s">
        <v>7</v>
      </c>
      <c r="D118" s="206" t="s">
        <v>144</v>
      </c>
      <c r="E118" s="207" t="s">
        <v>812</v>
      </c>
      <c r="F118" s="208" t="s">
        <v>813</v>
      </c>
      <c r="G118" s="209" t="s">
        <v>414</v>
      </c>
      <c r="H118" s="210">
        <v>560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41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148</v>
      </c>
      <c r="AT118" s="217" t="s">
        <v>144</v>
      </c>
      <c r="AU118" s="217" t="s">
        <v>158</v>
      </c>
      <c r="AY118" s="18" t="s">
        <v>142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78</v>
      </c>
      <c r="BK118" s="218">
        <f>ROUND(I118*H118,2)</f>
        <v>0</v>
      </c>
      <c r="BL118" s="18" t="s">
        <v>148</v>
      </c>
      <c r="BM118" s="217" t="s">
        <v>814</v>
      </c>
    </row>
    <row r="119" s="2" customFormat="1" ht="16.5" customHeight="1">
      <c r="A119" s="39"/>
      <c r="B119" s="40"/>
      <c r="C119" s="206" t="s">
        <v>269</v>
      </c>
      <c r="D119" s="206" t="s">
        <v>144</v>
      </c>
      <c r="E119" s="207" t="s">
        <v>815</v>
      </c>
      <c r="F119" s="208" t="s">
        <v>816</v>
      </c>
      <c r="G119" s="209" t="s">
        <v>785</v>
      </c>
      <c r="H119" s="210">
        <v>1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41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148</v>
      </c>
      <c r="AT119" s="217" t="s">
        <v>144</v>
      </c>
      <c r="AU119" s="217" t="s">
        <v>158</v>
      </c>
      <c r="AY119" s="18" t="s">
        <v>142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78</v>
      </c>
      <c r="BK119" s="218">
        <f>ROUND(I119*H119,2)</f>
        <v>0</v>
      </c>
      <c r="BL119" s="18" t="s">
        <v>148</v>
      </c>
      <c r="BM119" s="217" t="s">
        <v>817</v>
      </c>
    </row>
    <row r="120" s="12" customFormat="1" ht="20.88" customHeight="1">
      <c r="A120" s="12"/>
      <c r="B120" s="190"/>
      <c r="C120" s="191"/>
      <c r="D120" s="192" t="s">
        <v>69</v>
      </c>
      <c r="E120" s="204" t="s">
        <v>818</v>
      </c>
      <c r="F120" s="204" t="s">
        <v>819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SUM(P121:P124)</f>
        <v>0</v>
      </c>
      <c r="Q120" s="198"/>
      <c r="R120" s="199">
        <f>SUM(R121:R124)</f>
        <v>0</v>
      </c>
      <c r="S120" s="198"/>
      <c r="T120" s="20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78</v>
      </c>
      <c r="AT120" s="202" t="s">
        <v>69</v>
      </c>
      <c r="AU120" s="202" t="s">
        <v>80</v>
      </c>
      <c r="AY120" s="201" t="s">
        <v>142</v>
      </c>
      <c r="BK120" s="203">
        <f>SUM(BK121:BK124)</f>
        <v>0</v>
      </c>
    </row>
    <row r="121" s="2" customFormat="1" ht="16.5" customHeight="1">
      <c r="A121" s="39"/>
      <c r="B121" s="40"/>
      <c r="C121" s="206" t="s">
        <v>276</v>
      </c>
      <c r="D121" s="206" t="s">
        <v>144</v>
      </c>
      <c r="E121" s="207" t="s">
        <v>820</v>
      </c>
      <c r="F121" s="208" t="s">
        <v>821</v>
      </c>
      <c r="G121" s="209" t="s">
        <v>414</v>
      </c>
      <c r="H121" s="210">
        <v>56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41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148</v>
      </c>
      <c r="AT121" s="217" t="s">
        <v>144</v>
      </c>
      <c r="AU121" s="217" t="s">
        <v>158</v>
      </c>
      <c r="AY121" s="18" t="s">
        <v>142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78</v>
      </c>
      <c r="BK121" s="218">
        <f>ROUND(I121*H121,2)</f>
        <v>0</v>
      </c>
      <c r="BL121" s="18" t="s">
        <v>148</v>
      </c>
      <c r="BM121" s="217" t="s">
        <v>822</v>
      </c>
    </row>
    <row r="122" s="2" customFormat="1" ht="16.5" customHeight="1">
      <c r="A122" s="39"/>
      <c r="B122" s="40"/>
      <c r="C122" s="206" t="s">
        <v>282</v>
      </c>
      <c r="D122" s="206" t="s">
        <v>144</v>
      </c>
      <c r="E122" s="207" t="s">
        <v>823</v>
      </c>
      <c r="F122" s="208" t="s">
        <v>824</v>
      </c>
      <c r="G122" s="209" t="s">
        <v>414</v>
      </c>
      <c r="H122" s="210">
        <v>509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41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148</v>
      </c>
      <c r="AT122" s="217" t="s">
        <v>144</v>
      </c>
      <c r="AU122" s="217" t="s">
        <v>158</v>
      </c>
      <c r="AY122" s="18" t="s">
        <v>142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78</v>
      </c>
      <c r="BK122" s="218">
        <f>ROUND(I122*H122,2)</f>
        <v>0</v>
      </c>
      <c r="BL122" s="18" t="s">
        <v>148</v>
      </c>
      <c r="BM122" s="217" t="s">
        <v>825</v>
      </c>
    </row>
    <row r="123" s="2" customFormat="1" ht="16.5" customHeight="1">
      <c r="A123" s="39"/>
      <c r="B123" s="40"/>
      <c r="C123" s="206" t="s">
        <v>288</v>
      </c>
      <c r="D123" s="206" t="s">
        <v>144</v>
      </c>
      <c r="E123" s="207" t="s">
        <v>826</v>
      </c>
      <c r="F123" s="208" t="s">
        <v>827</v>
      </c>
      <c r="G123" s="209" t="s">
        <v>414</v>
      </c>
      <c r="H123" s="210">
        <v>459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41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148</v>
      </c>
      <c r="AT123" s="217" t="s">
        <v>144</v>
      </c>
      <c r="AU123" s="217" t="s">
        <v>158</v>
      </c>
      <c r="AY123" s="18" t="s">
        <v>142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78</v>
      </c>
      <c r="BK123" s="218">
        <f>ROUND(I123*H123,2)</f>
        <v>0</v>
      </c>
      <c r="BL123" s="18" t="s">
        <v>148</v>
      </c>
      <c r="BM123" s="217" t="s">
        <v>828</v>
      </c>
    </row>
    <row r="124" s="2" customFormat="1" ht="16.5" customHeight="1">
      <c r="A124" s="39"/>
      <c r="B124" s="40"/>
      <c r="C124" s="206" t="s">
        <v>294</v>
      </c>
      <c r="D124" s="206" t="s">
        <v>144</v>
      </c>
      <c r="E124" s="207" t="s">
        <v>829</v>
      </c>
      <c r="F124" s="208" t="s">
        <v>830</v>
      </c>
      <c r="G124" s="209" t="s">
        <v>785</v>
      </c>
      <c r="H124" s="210">
        <v>1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41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148</v>
      </c>
      <c r="AT124" s="217" t="s">
        <v>144</v>
      </c>
      <c r="AU124" s="217" t="s">
        <v>158</v>
      </c>
      <c r="AY124" s="18" t="s">
        <v>142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78</v>
      </c>
      <c r="BK124" s="218">
        <f>ROUND(I124*H124,2)</f>
        <v>0</v>
      </c>
      <c r="BL124" s="18" t="s">
        <v>148</v>
      </c>
      <c r="BM124" s="217" t="s">
        <v>831</v>
      </c>
    </row>
    <row r="125" s="12" customFormat="1" ht="20.88" customHeight="1">
      <c r="A125" s="12"/>
      <c r="B125" s="190"/>
      <c r="C125" s="191"/>
      <c r="D125" s="192" t="s">
        <v>69</v>
      </c>
      <c r="E125" s="204" t="s">
        <v>832</v>
      </c>
      <c r="F125" s="204" t="s">
        <v>143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SUM(P126:P133)</f>
        <v>0</v>
      </c>
      <c r="Q125" s="198"/>
      <c r="R125" s="199">
        <f>SUM(R126:R133)</f>
        <v>0</v>
      </c>
      <c r="S125" s="198"/>
      <c r="T125" s="200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78</v>
      </c>
      <c r="AT125" s="202" t="s">
        <v>69</v>
      </c>
      <c r="AU125" s="202" t="s">
        <v>80</v>
      </c>
      <c r="AY125" s="201" t="s">
        <v>142</v>
      </c>
      <c r="BK125" s="203">
        <f>SUM(BK126:BK133)</f>
        <v>0</v>
      </c>
    </row>
    <row r="126" s="2" customFormat="1" ht="16.5" customHeight="1">
      <c r="A126" s="39"/>
      <c r="B126" s="40"/>
      <c r="C126" s="206" t="s">
        <v>301</v>
      </c>
      <c r="D126" s="206" t="s">
        <v>144</v>
      </c>
      <c r="E126" s="207" t="s">
        <v>833</v>
      </c>
      <c r="F126" s="208" t="s">
        <v>834</v>
      </c>
      <c r="G126" s="209" t="s">
        <v>414</v>
      </c>
      <c r="H126" s="210">
        <v>509</v>
      </c>
      <c r="I126" s="211"/>
      <c r="J126" s="212">
        <f>ROUND(I126*H126,2)</f>
        <v>0</v>
      </c>
      <c r="K126" s="208" t="s">
        <v>19</v>
      </c>
      <c r="L126" s="45"/>
      <c r="M126" s="213" t="s">
        <v>19</v>
      </c>
      <c r="N126" s="214" t="s">
        <v>41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148</v>
      </c>
      <c r="AT126" s="217" t="s">
        <v>144</v>
      </c>
      <c r="AU126" s="217" t="s">
        <v>158</v>
      </c>
      <c r="AY126" s="18" t="s">
        <v>142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78</v>
      </c>
      <c r="BK126" s="218">
        <f>ROUND(I126*H126,2)</f>
        <v>0</v>
      </c>
      <c r="BL126" s="18" t="s">
        <v>148</v>
      </c>
      <c r="BM126" s="217" t="s">
        <v>835</v>
      </c>
    </row>
    <row r="127" s="2" customFormat="1" ht="16.5" customHeight="1">
      <c r="A127" s="39"/>
      <c r="B127" s="40"/>
      <c r="C127" s="206" t="s">
        <v>308</v>
      </c>
      <c r="D127" s="206" t="s">
        <v>144</v>
      </c>
      <c r="E127" s="207" t="s">
        <v>836</v>
      </c>
      <c r="F127" s="208" t="s">
        <v>837</v>
      </c>
      <c r="G127" s="209" t="s">
        <v>414</v>
      </c>
      <c r="H127" s="210">
        <v>459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41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148</v>
      </c>
      <c r="AT127" s="217" t="s">
        <v>144</v>
      </c>
      <c r="AU127" s="217" t="s">
        <v>158</v>
      </c>
      <c r="AY127" s="18" t="s">
        <v>142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78</v>
      </c>
      <c r="BK127" s="218">
        <f>ROUND(I127*H127,2)</f>
        <v>0</v>
      </c>
      <c r="BL127" s="18" t="s">
        <v>148</v>
      </c>
      <c r="BM127" s="217" t="s">
        <v>838</v>
      </c>
    </row>
    <row r="128" s="2" customFormat="1" ht="16.5" customHeight="1">
      <c r="A128" s="39"/>
      <c r="B128" s="40"/>
      <c r="C128" s="206" t="s">
        <v>313</v>
      </c>
      <c r="D128" s="206" t="s">
        <v>144</v>
      </c>
      <c r="E128" s="207" t="s">
        <v>839</v>
      </c>
      <c r="F128" s="208" t="s">
        <v>840</v>
      </c>
      <c r="G128" s="209" t="s">
        <v>414</v>
      </c>
      <c r="H128" s="210">
        <v>459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41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148</v>
      </c>
      <c r="AT128" s="217" t="s">
        <v>144</v>
      </c>
      <c r="AU128" s="217" t="s">
        <v>158</v>
      </c>
      <c r="AY128" s="18" t="s">
        <v>142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78</v>
      </c>
      <c r="BK128" s="218">
        <f>ROUND(I128*H128,2)</f>
        <v>0</v>
      </c>
      <c r="BL128" s="18" t="s">
        <v>148</v>
      </c>
      <c r="BM128" s="217" t="s">
        <v>841</v>
      </c>
    </row>
    <row r="129" s="2" customFormat="1" ht="16.5" customHeight="1">
      <c r="A129" s="39"/>
      <c r="B129" s="40"/>
      <c r="C129" s="206" t="s">
        <v>318</v>
      </c>
      <c r="D129" s="206" t="s">
        <v>144</v>
      </c>
      <c r="E129" s="207" t="s">
        <v>842</v>
      </c>
      <c r="F129" s="208" t="s">
        <v>843</v>
      </c>
      <c r="G129" s="209" t="s">
        <v>414</v>
      </c>
      <c r="H129" s="210">
        <v>50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41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148</v>
      </c>
      <c r="AT129" s="217" t="s">
        <v>144</v>
      </c>
      <c r="AU129" s="217" t="s">
        <v>158</v>
      </c>
      <c r="AY129" s="18" t="s">
        <v>142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78</v>
      </c>
      <c r="BK129" s="218">
        <f>ROUND(I129*H129,2)</f>
        <v>0</v>
      </c>
      <c r="BL129" s="18" t="s">
        <v>148</v>
      </c>
      <c r="BM129" s="217" t="s">
        <v>844</v>
      </c>
    </row>
    <row r="130" s="2" customFormat="1" ht="16.5" customHeight="1">
      <c r="A130" s="39"/>
      <c r="B130" s="40"/>
      <c r="C130" s="206" t="s">
        <v>323</v>
      </c>
      <c r="D130" s="206" t="s">
        <v>144</v>
      </c>
      <c r="E130" s="207" t="s">
        <v>845</v>
      </c>
      <c r="F130" s="208" t="s">
        <v>846</v>
      </c>
      <c r="G130" s="209" t="s">
        <v>414</v>
      </c>
      <c r="H130" s="210">
        <v>50</v>
      </c>
      <c r="I130" s="211"/>
      <c r="J130" s="212">
        <f>ROUND(I130*H130,2)</f>
        <v>0</v>
      </c>
      <c r="K130" s="208" t="s">
        <v>19</v>
      </c>
      <c r="L130" s="45"/>
      <c r="M130" s="213" t="s">
        <v>19</v>
      </c>
      <c r="N130" s="214" t="s">
        <v>41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148</v>
      </c>
      <c r="AT130" s="217" t="s">
        <v>144</v>
      </c>
      <c r="AU130" s="217" t="s">
        <v>158</v>
      </c>
      <c r="AY130" s="18" t="s">
        <v>142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78</v>
      </c>
      <c r="BK130" s="218">
        <f>ROUND(I130*H130,2)</f>
        <v>0</v>
      </c>
      <c r="BL130" s="18" t="s">
        <v>148</v>
      </c>
      <c r="BM130" s="217" t="s">
        <v>847</v>
      </c>
    </row>
    <row r="131" s="2" customFormat="1" ht="16.5" customHeight="1">
      <c r="A131" s="39"/>
      <c r="B131" s="40"/>
      <c r="C131" s="206" t="s">
        <v>330</v>
      </c>
      <c r="D131" s="206" t="s">
        <v>144</v>
      </c>
      <c r="E131" s="207" t="s">
        <v>848</v>
      </c>
      <c r="F131" s="208" t="s">
        <v>849</v>
      </c>
      <c r="G131" s="209" t="s">
        <v>172</v>
      </c>
      <c r="H131" s="210">
        <v>12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41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148</v>
      </c>
      <c r="AT131" s="217" t="s">
        <v>144</v>
      </c>
      <c r="AU131" s="217" t="s">
        <v>158</v>
      </c>
      <c r="AY131" s="18" t="s">
        <v>142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78</v>
      </c>
      <c r="BK131" s="218">
        <f>ROUND(I131*H131,2)</f>
        <v>0</v>
      </c>
      <c r="BL131" s="18" t="s">
        <v>148</v>
      </c>
      <c r="BM131" s="217" t="s">
        <v>850</v>
      </c>
    </row>
    <row r="132" s="2" customFormat="1" ht="16.5" customHeight="1">
      <c r="A132" s="39"/>
      <c r="B132" s="40"/>
      <c r="C132" s="206" t="s">
        <v>335</v>
      </c>
      <c r="D132" s="206" t="s">
        <v>144</v>
      </c>
      <c r="E132" s="207" t="s">
        <v>851</v>
      </c>
      <c r="F132" s="208" t="s">
        <v>852</v>
      </c>
      <c r="G132" s="209" t="s">
        <v>172</v>
      </c>
      <c r="H132" s="210">
        <v>18</v>
      </c>
      <c r="I132" s="211"/>
      <c r="J132" s="212">
        <f>ROUND(I132*H132,2)</f>
        <v>0</v>
      </c>
      <c r="K132" s="208" t="s">
        <v>19</v>
      </c>
      <c r="L132" s="45"/>
      <c r="M132" s="213" t="s">
        <v>19</v>
      </c>
      <c r="N132" s="214" t="s">
        <v>41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148</v>
      </c>
      <c r="AT132" s="217" t="s">
        <v>144</v>
      </c>
      <c r="AU132" s="217" t="s">
        <v>158</v>
      </c>
      <c r="AY132" s="18" t="s">
        <v>142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78</v>
      </c>
      <c r="BK132" s="218">
        <f>ROUND(I132*H132,2)</f>
        <v>0</v>
      </c>
      <c r="BL132" s="18" t="s">
        <v>148</v>
      </c>
      <c r="BM132" s="217" t="s">
        <v>853</v>
      </c>
    </row>
    <row r="133" s="2" customFormat="1" ht="16.5" customHeight="1">
      <c r="A133" s="39"/>
      <c r="B133" s="40"/>
      <c r="C133" s="206" t="s">
        <v>340</v>
      </c>
      <c r="D133" s="206" t="s">
        <v>144</v>
      </c>
      <c r="E133" s="207" t="s">
        <v>854</v>
      </c>
      <c r="F133" s="208" t="s">
        <v>855</v>
      </c>
      <c r="G133" s="209" t="s">
        <v>172</v>
      </c>
      <c r="H133" s="210">
        <v>60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41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148</v>
      </c>
      <c r="AT133" s="217" t="s">
        <v>144</v>
      </c>
      <c r="AU133" s="217" t="s">
        <v>158</v>
      </c>
      <c r="AY133" s="18" t="s">
        <v>142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78</v>
      </c>
      <c r="BK133" s="218">
        <f>ROUND(I133*H133,2)</f>
        <v>0</v>
      </c>
      <c r="BL133" s="18" t="s">
        <v>148</v>
      </c>
      <c r="BM133" s="217" t="s">
        <v>856</v>
      </c>
    </row>
    <row r="134" s="12" customFormat="1" ht="20.88" customHeight="1">
      <c r="A134" s="12"/>
      <c r="B134" s="190"/>
      <c r="C134" s="191"/>
      <c r="D134" s="192" t="s">
        <v>69</v>
      </c>
      <c r="E134" s="204" t="s">
        <v>857</v>
      </c>
      <c r="F134" s="204" t="s">
        <v>858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SUM(P135:P142)</f>
        <v>0</v>
      </c>
      <c r="Q134" s="198"/>
      <c r="R134" s="199">
        <f>SUM(R135:R142)</f>
        <v>0</v>
      </c>
      <c r="S134" s="198"/>
      <c r="T134" s="200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78</v>
      </c>
      <c r="AT134" s="202" t="s">
        <v>69</v>
      </c>
      <c r="AU134" s="202" t="s">
        <v>80</v>
      </c>
      <c r="AY134" s="201" t="s">
        <v>142</v>
      </c>
      <c r="BK134" s="203">
        <f>SUM(BK135:BK142)</f>
        <v>0</v>
      </c>
    </row>
    <row r="135" s="2" customFormat="1" ht="16.5" customHeight="1">
      <c r="A135" s="39"/>
      <c r="B135" s="40"/>
      <c r="C135" s="206" t="s">
        <v>345</v>
      </c>
      <c r="D135" s="206" t="s">
        <v>144</v>
      </c>
      <c r="E135" s="207" t="s">
        <v>859</v>
      </c>
      <c r="F135" s="208" t="s">
        <v>860</v>
      </c>
      <c r="G135" s="209" t="s">
        <v>861</v>
      </c>
      <c r="H135" s="210">
        <v>6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41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148</v>
      </c>
      <c r="AT135" s="217" t="s">
        <v>144</v>
      </c>
      <c r="AU135" s="217" t="s">
        <v>158</v>
      </c>
      <c r="AY135" s="18" t="s">
        <v>142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78</v>
      </c>
      <c r="BK135" s="218">
        <f>ROUND(I135*H135,2)</f>
        <v>0</v>
      </c>
      <c r="BL135" s="18" t="s">
        <v>148</v>
      </c>
      <c r="BM135" s="217" t="s">
        <v>862</v>
      </c>
    </row>
    <row r="136" s="2" customFormat="1" ht="16.5" customHeight="1">
      <c r="A136" s="39"/>
      <c r="B136" s="40"/>
      <c r="C136" s="206" t="s">
        <v>113</v>
      </c>
      <c r="D136" s="206" t="s">
        <v>144</v>
      </c>
      <c r="E136" s="207" t="s">
        <v>863</v>
      </c>
      <c r="F136" s="208" t="s">
        <v>864</v>
      </c>
      <c r="G136" s="209" t="s">
        <v>785</v>
      </c>
      <c r="H136" s="210">
        <v>1</v>
      </c>
      <c r="I136" s="211"/>
      <c r="J136" s="212">
        <f>ROUND(I136*H136,2)</f>
        <v>0</v>
      </c>
      <c r="K136" s="208" t="s">
        <v>19</v>
      </c>
      <c r="L136" s="45"/>
      <c r="M136" s="213" t="s">
        <v>19</v>
      </c>
      <c r="N136" s="214" t="s">
        <v>41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148</v>
      </c>
      <c r="AT136" s="217" t="s">
        <v>144</v>
      </c>
      <c r="AU136" s="217" t="s">
        <v>158</v>
      </c>
      <c r="AY136" s="18" t="s">
        <v>142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78</v>
      </c>
      <c r="BK136" s="218">
        <f>ROUND(I136*H136,2)</f>
        <v>0</v>
      </c>
      <c r="BL136" s="18" t="s">
        <v>148</v>
      </c>
      <c r="BM136" s="217" t="s">
        <v>865</v>
      </c>
    </row>
    <row r="137" s="2" customFormat="1" ht="16.5" customHeight="1">
      <c r="A137" s="39"/>
      <c r="B137" s="40"/>
      <c r="C137" s="206" t="s">
        <v>354</v>
      </c>
      <c r="D137" s="206" t="s">
        <v>144</v>
      </c>
      <c r="E137" s="207" t="s">
        <v>866</v>
      </c>
      <c r="F137" s="208" t="s">
        <v>867</v>
      </c>
      <c r="G137" s="209" t="s">
        <v>785</v>
      </c>
      <c r="H137" s="210">
        <v>1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41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148</v>
      </c>
      <c r="AT137" s="217" t="s">
        <v>144</v>
      </c>
      <c r="AU137" s="217" t="s">
        <v>158</v>
      </c>
      <c r="AY137" s="18" t="s">
        <v>142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78</v>
      </c>
      <c r="BK137" s="218">
        <f>ROUND(I137*H137,2)</f>
        <v>0</v>
      </c>
      <c r="BL137" s="18" t="s">
        <v>148</v>
      </c>
      <c r="BM137" s="217" t="s">
        <v>868</v>
      </c>
    </row>
    <row r="138" s="2" customFormat="1" ht="16.5" customHeight="1">
      <c r="A138" s="39"/>
      <c r="B138" s="40"/>
      <c r="C138" s="206" t="s">
        <v>359</v>
      </c>
      <c r="D138" s="206" t="s">
        <v>144</v>
      </c>
      <c r="E138" s="207" t="s">
        <v>869</v>
      </c>
      <c r="F138" s="208" t="s">
        <v>870</v>
      </c>
      <c r="G138" s="209" t="s">
        <v>785</v>
      </c>
      <c r="H138" s="210">
        <v>1</v>
      </c>
      <c r="I138" s="211"/>
      <c r="J138" s="212">
        <f>ROUND(I138*H138,2)</f>
        <v>0</v>
      </c>
      <c r="K138" s="208" t="s">
        <v>19</v>
      </c>
      <c r="L138" s="45"/>
      <c r="M138" s="213" t="s">
        <v>19</v>
      </c>
      <c r="N138" s="214" t="s">
        <v>41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148</v>
      </c>
      <c r="AT138" s="217" t="s">
        <v>144</v>
      </c>
      <c r="AU138" s="217" t="s">
        <v>158</v>
      </c>
      <c r="AY138" s="18" t="s">
        <v>142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78</v>
      </c>
      <c r="BK138" s="218">
        <f>ROUND(I138*H138,2)</f>
        <v>0</v>
      </c>
      <c r="BL138" s="18" t="s">
        <v>148</v>
      </c>
      <c r="BM138" s="217" t="s">
        <v>871</v>
      </c>
    </row>
    <row r="139" s="2" customFormat="1" ht="16.5" customHeight="1">
      <c r="A139" s="39"/>
      <c r="B139" s="40"/>
      <c r="C139" s="206" t="s">
        <v>364</v>
      </c>
      <c r="D139" s="206" t="s">
        <v>144</v>
      </c>
      <c r="E139" s="207" t="s">
        <v>872</v>
      </c>
      <c r="F139" s="208" t="s">
        <v>873</v>
      </c>
      <c r="G139" s="209" t="s">
        <v>785</v>
      </c>
      <c r="H139" s="210">
        <v>1</v>
      </c>
      <c r="I139" s="211"/>
      <c r="J139" s="212">
        <f>ROUND(I139*H139,2)</f>
        <v>0</v>
      </c>
      <c r="K139" s="208" t="s">
        <v>19</v>
      </c>
      <c r="L139" s="45"/>
      <c r="M139" s="213" t="s">
        <v>19</v>
      </c>
      <c r="N139" s="214" t="s">
        <v>41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148</v>
      </c>
      <c r="AT139" s="217" t="s">
        <v>144</v>
      </c>
      <c r="AU139" s="217" t="s">
        <v>158</v>
      </c>
      <c r="AY139" s="18" t="s">
        <v>142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78</v>
      </c>
      <c r="BK139" s="218">
        <f>ROUND(I139*H139,2)</f>
        <v>0</v>
      </c>
      <c r="BL139" s="18" t="s">
        <v>148</v>
      </c>
      <c r="BM139" s="217" t="s">
        <v>874</v>
      </c>
    </row>
    <row r="140" s="2" customFormat="1">
      <c r="A140" s="39"/>
      <c r="B140" s="40"/>
      <c r="C140" s="41"/>
      <c r="D140" s="226" t="s">
        <v>250</v>
      </c>
      <c r="E140" s="41"/>
      <c r="F140" s="257" t="s">
        <v>875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250</v>
      </c>
      <c r="AU140" s="18" t="s">
        <v>158</v>
      </c>
    </row>
    <row r="141" s="2" customFormat="1" ht="16.5" customHeight="1">
      <c r="A141" s="39"/>
      <c r="B141" s="40"/>
      <c r="C141" s="206" t="s">
        <v>371</v>
      </c>
      <c r="D141" s="206" t="s">
        <v>144</v>
      </c>
      <c r="E141" s="207" t="s">
        <v>876</v>
      </c>
      <c r="F141" s="208" t="s">
        <v>877</v>
      </c>
      <c r="G141" s="209" t="s">
        <v>785</v>
      </c>
      <c r="H141" s="210">
        <v>1</v>
      </c>
      <c r="I141" s="211"/>
      <c r="J141" s="212">
        <f>ROUND(I141*H141,2)</f>
        <v>0</v>
      </c>
      <c r="K141" s="208" t="s">
        <v>19</v>
      </c>
      <c r="L141" s="45"/>
      <c r="M141" s="213" t="s">
        <v>19</v>
      </c>
      <c r="N141" s="214" t="s">
        <v>41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148</v>
      </c>
      <c r="AT141" s="217" t="s">
        <v>144</v>
      </c>
      <c r="AU141" s="217" t="s">
        <v>158</v>
      </c>
      <c r="AY141" s="18" t="s">
        <v>142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78</v>
      </c>
      <c r="BK141" s="218">
        <f>ROUND(I141*H141,2)</f>
        <v>0</v>
      </c>
      <c r="BL141" s="18" t="s">
        <v>148</v>
      </c>
      <c r="BM141" s="217" t="s">
        <v>878</v>
      </c>
    </row>
    <row r="142" s="2" customFormat="1" ht="16.5" customHeight="1">
      <c r="A142" s="39"/>
      <c r="B142" s="40"/>
      <c r="C142" s="206" t="s">
        <v>377</v>
      </c>
      <c r="D142" s="206" t="s">
        <v>144</v>
      </c>
      <c r="E142" s="207" t="s">
        <v>879</v>
      </c>
      <c r="F142" s="208" t="s">
        <v>880</v>
      </c>
      <c r="G142" s="209" t="s">
        <v>785</v>
      </c>
      <c r="H142" s="210">
        <v>1</v>
      </c>
      <c r="I142" s="211"/>
      <c r="J142" s="212">
        <f>ROUND(I142*H142,2)</f>
        <v>0</v>
      </c>
      <c r="K142" s="208" t="s">
        <v>19</v>
      </c>
      <c r="L142" s="45"/>
      <c r="M142" s="272" t="s">
        <v>19</v>
      </c>
      <c r="N142" s="273" t="s">
        <v>41</v>
      </c>
      <c r="O142" s="270"/>
      <c r="P142" s="274">
        <f>O142*H142</f>
        <v>0</v>
      </c>
      <c r="Q142" s="274">
        <v>0</v>
      </c>
      <c r="R142" s="274">
        <f>Q142*H142</f>
        <v>0</v>
      </c>
      <c r="S142" s="274">
        <v>0</v>
      </c>
      <c r="T142" s="27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148</v>
      </c>
      <c r="AT142" s="217" t="s">
        <v>144</v>
      </c>
      <c r="AU142" s="217" t="s">
        <v>158</v>
      </c>
      <c r="AY142" s="18" t="s">
        <v>142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78</v>
      </c>
      <c r="BK142" s="218">
        <f>ROUND(I142*H142,2)</f>
        <v>0</v>
      </c>
      <c r="BL142" s="18" t="s">
        <v>148</v>
      </c>
      <c r="BM142" s="217" t="s">
        <v>881</v>
      </c>
    </row>
    <row r="143" s="2" customFormat="1" ht="6.96" customHeight="1">
      <c r="A143" s="39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PdNV33I+h8vdbC1SwWLJAoT/vFY96q+4CfbU26PBqI4vMXE7ohGWRgaWoNoZDJ8KGWHN5pKhemPWPz9TOwzWgw==" hashValue="4H1Wjb3Uxv+XU65pgGK5SMnvcrOjJZKMyV/7sMsOI36L6kmcaguEwoKOf5vRHR7j6bcg5a6kC+D9NNz+P9uSHw==" algorithmName="SHA-512" password="CC35"/>
  <autoFilter ref="C86:K14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210204011"/>
    <hyperlink ref="F97" r:id="rId2" display="https://podminky.urs.cz/item/CS_URS_2022_02/210202010"/>
    <hyperlink ref="F102" r:id="rId3" display="https://podminky.urs.cz/item/CS_URS_2022_02/210204201"/>
    <hyperlink ref="F111" r:id="rId4" display="https://podminky.urs.cz/item/CS_URS_2022_02/210120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882</v>
      </c>
      <c r="H4" s="21"/>
    </row>
    <row r="5" s="1" customFormat="1" ht="12" customHeight="1">
      <c r="B5" s="21"/>
      <c r="C5" s="276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77" t="s">
        <v>16</v>
      </c>
      <c r="D6" s="278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27. 7. 2022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79"/>
      <c r="C9" s="280" t="s">
        <v>51</v>
      </c>
      <c r="D9" s="281" t="s">
        <v>52</v>
      </c>
      <c r="E9" s="281" t="s">
        <v>129</v>
      </c>
      <c r="F9" s="282" t="s">
        <v>883</v>
      </c>
      <c r="G9" s="179"/>
      <c r="H9" s="279"/>
    </row>
    <row r="10" s="2" customFormat="1" ht="26.4" customHeight="1">
      <c r="A10" s="39"/>
      <c r="B10" s="45"/>
      <c r="C10" s="283" t="s">
        <v>884</v>
      </c>
      <c r="D10" s="283" t="s">
        <v>76</v>
      </c>
      <c r="E10" s="39"/>
      <c r="F10" s="39"/>
      <c r="G10" s="39"/>
      <c r="H10" s="45"/>
    </row>
    <row r="11" s="2" customFormat="1" ht="16.8" customHeight="1">
      <c r="A11" s="39"/>
      <c r="B11" s="45"/>
      <c r="C11" s="284" t="s">
        <v>111</v>
      </c>
      <c r="D11" s="285" t="s">
        <v>112</v>
      </c>
      <c r="E11" s="286" t="s">
        <v>96</v>
      </c>
      <c r="F11" s="287">
        <v>36</v>
      </c>
      <c r="G11" s="39"/>
      <c r="H11" s="45"/>
    </row>
    <row r="12" s="2" customFormat="1" ht="16.8" customHeight="1">
      <c r="A12" s="39"/>
      <c r="B12" s="45"/>
      <c r="C12" s="288" t="s">
        <v>111</v>
      </c>
      <c r="D12" s="288" t="s">
        <v>157</v>
      </c>
      <c r="E12" s="18" t="s">
        <v>19</v>
      </c>
      <c r="F12" s="289">
        <v>36</v>
      </c>
      <c r="G12" s="39"/>
      <c r="H12" s="45"/>
    </row>
    <row r="13" s="2" customFormat="1" ht="16.8" customHeight="1">
      <c r="A13" s="39"/>
      <c r="B13" s="45"/>
      <c r="C13" s="290" t="s">
        <v>885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288" t="s">
        <v>153</v>
      </c>
      <c r="D14" s="288" t="s">
        <v>886</v>
      </c>
      <c r="E14" s="18" t="s">
        <v>96</v>
      </c>
      <c r="F14" s="289">
        <v>36</v>
      </c>
      <c r="G14" s="39"/>
      <c r="H14" s="45"/>
    </row>
    <row r="15" s="2" customFormat="1" ht="16.8" customHeight="1">
      <c r="A15" s="39"/>
      <c r="B15" s="45"/>
      <c r="C15" s="288" t="s">
        <v>145</v>
      </c>
      <c r="D15" s="288" t="s">
        <v>887</v>
      </c>
      <c r="E15" s="18" t="s">
        <v>96</v>
      </c>
      <c r="F15" s="289">
        <v>36</v>
      </c>
      <c r="G15" s="39"/>
      <c r="H15" s="45"/>
    </row>
    <row r="16" s="2" customFormat="1" ht="16.8" customHeight="1">
      <c r="A16" s="39"/>
      <c r="B16" s="45"/>
      <c r="C16" s="288" t="s">
        <v>246</v>
      </c>
      <c r="D16" s="288" t="s">
        <v>888</v>
      </c>
      <c r="E16" s="18" t="s">
        <v>96</v>
      </c>
      <c r="F16" s="289">
        <v>36</v>
      </c>
      <c r="G16" s="39"/>
      <c r="H16" s="45"/>
    </row>
    <row r="17" s="2" customFormat="1" ht="16.8" customHeight="1">
      <c r="A17" s="39"/>
      <c r="B17" s="45"/>
      <c r="C17" s="288" t="s">
        <v>264</v>
      </c>
      <c r="D17" s="288" t="s">
        <v>889</v>
      </c>
      <c r="E17" s="18" t="s">
        <v>96</v>
      </c>
      <c r="F17" s="289">
        <v>36</v>
      </c>
      <c r="G17" s="39"/>
      <c r="H17" s="45"/>
    </row>
    <row r="18" s="2" customFormat="1" ht="16.8" customHeight="1">
      <c r="A18" s="39"/>
      <c r="B18" s="45"/>
      <c r="C18" s="288" t="s">
        <v>289</v>
      </c>
      <c r="D18" s="288" t="s">
        <v>890</v>
      </c>
      <c r="E18" s="18" t="s">
        <v>96</v>
      </c>
      <c r="F18" s="289">
        <v>36</v>
      </c>
      <c r="G18" s="39"/>
      <c r="H18" s="45"/>
    </row>
    <row r="19" s="2" customFormat="1" ht="16.8" customHeight="1">
      <c r="A19" s="39"/>
      <c r="B19" s="45"/>
      <c r="C19" s="288" t="s">
        <v>331</v>
      </c>
      <c r="D19" s="288" t="s">
        <v>891</v>
      </c>
      <c r="E19" s="18" t="s">
        <v>96</v>
      </c>
      <c r="F19" s="289">
        <v>36</v>
      </c>
      <c r="G19" s="39"/>
      <c r="H19" s="45"/>
    </row>
    <row r="20" s="2" customFormat="1" ht="16.8" customHeight="1">
      <c r="A20" s="39"/>
      <c r="B20" s="45"/>
      <c r="C20" s="288" t="s">
        <v>336</v>
      </c>
      <c r="D20" s="288" t="s">
        <v>892</v>
      </c>
      <c r="E20" s="18" t="s">
        <v>96</v>
      </c>
      <c r="F20" s="289">
        <v>36</v>
      </c>
      <c r="G20" s="39"/>
      <c r="H20" s="45"/>
    </row>
    <row r="21" s="2" customFormat="1" ht="16.8" customHeight="1">
      <c r="A21" s="39"/>
      <c r="B21" s="45"/>
      <c r="C21" s="288" t="s">
        <v>346</v>
      </c>
      <c r="D21" s="288" t="s">
        <v>893</v>
      </c>
      <c r="E21" s="18" t="s">
        <v>96</v>
      </c>
      <c r="F21" s="289">
        <v>36</v>
      </c>
      <c r="G21" s="39"/>
      <c r="H21" s="45"/>
    </row>
    <row r="22" s="2" customFormat="1" ht="16.8" customHeight="1">
      <c r="A22" s="39"/>
      <c r="B22" s="45"/>
      <c r="C22" s="284" t="s">
        <v>108</v>
      </c>
      <c r="D22" s="285" t="s">
        <v>109</v>
      </c>
      <c r="E22" s="286" t="s">
        <v>96</v>
      </c>
      <c r="F22" s="287">
        <v>91</v>
      </c>
      <c r="G22" s="39"/>
      <c r="H22" s="45"/>
    </row>
    <row r="23" s="2" customFormat="1" ht="16.8" customHeight="1">
      <c r="A23" s="39"/>
      <c r="B23" s="45"/>
      <c r="C23" s="288" t="s">
        <v>108</v>
      </c>
      <c r="D23" s="288" t="s">
        <v>167</v>
      </c>
      <c r="E23" s="18" t="s">
        <v>19</v>
      </c>
      <c r="F23" s="289">
        <v>91</v>
      </c>
      <c r="G23" s="39"/>
      <c r="H23" s="45"/>
    </row>
    <row r="24" s="2" customFormat="1" ht="16.8" customHeight="1">
      <c r="A24" s="39"/>
      <c r="B24" s="45"/>
      <c r="C24" s="290" t="s">
        <v>885</v>
      </c>
      <c r="D24" s="39"/>
      <c r="E24" s="39"/>
      <c r="F24" s="39"/>
      <c r="G24" s="39"/>
      <c r="H24" s="45"/>
    </row>
    <row r="25" s="2" customFormat="1" ht="16.8" customHeight="1">
      <c r="A25" s="39"/>
      <c r="B25" s="45"/>
      <c r="C25" s="288" t="s">
        <v>163</v>
      </c>
      <c r="D25" s="288" t="s">
        <v>894</v>
      </c>
      <c r="E25" s="18" t="s">
        <v>96</v>
      </c>
      <c r="F25" s="289">
        <v>237</v>
      </c>
      <c r="G25" s="39"/>
      <c r="H25" s="45"/>
    </row>
    <row r="26" s="2" customFormat="1" ht="16.8" customHeight="1">
      <c r="A26" s="39"/>
      <c r="B26" s="45"/>
      <c r="C26" s="288" t="s">
        <v>170</v>
      </c>
      <c r="D26" s="288" t="s">
        <v>895</v>
      </c>
      <c r="E26" s="18" t="s">
        <v>172</v>
      </c>
      <c r="F26" s="289">
        <v>30.949999999999999</v>
      </c>
      <c r="G26" s="39"/>
      <c r="H26" s="45"/>
    </row>
    <row r="27" s="2" customFormat="1" ht="16.8" customHeight="1">
      <c r="A27" s="39"/>
      <c r="B27" s="45"/>
      <c r="C27" s="288" t="s">
        <v>259</v>
      </c>
      <c r="D27" s="288" t="s">
        <v>896</v>
      </c>
      <c r="E27" s="18" t="s">
        <v>96</v>
      </c>
      <c r="F27" s="289">
        <v>91</v>
      </c>
      <c r="G27" s="39"/>
      <c r="H27" s="45"/>
    </row>
    <row r="28" s="2" customFormat="1" ht="16.8" customHeight="1">
      <c r="A28" s="39"/>
      <c r="B28" s="45"/>
      <c r="C28" s="284" t="s">
        <v>94</v>
      </c>
      <c r="D28" s="285" t="s">
        <v>95</v>
      </c>
      <c r="E28" s="286" t="s">
        <v>96</v>
      </c>
      <c r="F28" s="287">
        <v>85</v>
      </c>
      <c r="G28" s="39"/>
      <c r="H28" s="45"/>
    </row>
    <row r="29" s="2" customFormat="1" ht="16.8" customHeight="1">
      <c r="A29" s="39"/>
      <c r="B29" s="45"/>
      <c r="C29" s="288" t="s">
        <v>94</v>
      </c>
      <c r="D29" s="288" t="s">
        <v>300</v>
      </c>
      <c r="E29" s="18" t="s">
        <v>19</v>
      </c>
      <c r="F29" s="289">
        <v>85</v>
      </c>
      <c r="G29" s="39"/>
      <c r="H29" s="45"/>
    </row>
    <row r="30" s="2" customFormat="1" ht="16.8" customHeight="1">
      <c r="A30" s="39"/>
      <c r="B30" s="45"/>
      <c r="C30" s="290" t="s">
        <v>885</v>
      </c>
      <c r="D30" s="39"/>
      <c r="E30" s="39"/>
      <c r="F30" s="39"/>
      <c r="G30" s="39"/>
      <c r="H30" s="45"/>
    </row>
    <row r="31" s="2" customFormat="1" ht="16.8" customHeight="1">
      <c r="A31" s="39"/>
      <c r="B31" s="45"/>
      <c r="C31" s="288" t="s">
        <v>295</v>
      </c>
      <c r="D31" s="288" t="s">
        <v>897</v>
      </c>
      <c r="E31" s="18" t="s">
        <v>96</v>
      </c>
      <c r="F31" s="289">
        <v>2218</v>
      </c>
      <c r="G31" s="39"/>
      <c r="H31" s="45"/>
    </row>
    <row r="32" s="2" customFormat="1" ht="16.8" customHeight="1">
      <c r="A32" s="39"/>
      <c r="B32" s="45"/>
      <c r="C32" s="288" t="s">
        <v>159</v>
      </c>
      <c r="D32" s="288" t="s">
        <v>898</v>
      </c>
      <c r="E32" s="18" t="s">
        <v>96</v>
      </c>
      <c r="F32" s="289">
        <v>85</v>
      </c>
      <c r="G32" s="39"/>
      <c r="H32" s="45"/>
    </row>
    <row r="33" s="2" customFormat="1" ht="16.8" customHeight="1">
      <c r="A33" s="39"/>
      <c r="B33" s="45"/>
      <c r="C33" s="288" t="s">
        <v>270</v>
      </c>
      <c r="D33" s="288" t="s">
        <v>899</v>
      </c>
      <c r="E33" s="18" t="s">
        <v>96</v>
      </c>
      <c r="F33" s="289">
        <v>221.80000000000001</v>
      </c>
      <c r="G33" s="39"/>
      <c r="H33" s="45"/>
    </row>
    <row r="34" s="2" customFormat="1" ht="16.8" customHeight="1">
      <c r="A34" s="39"/>
      <c r="B34" s="45"/>
      <c r="C34" s="288" t="s">
        <v>302</v>
      </c>
      <c r="D34" s="288" t="s">
        <v>900</v>
      </c>
      <c r="E34" s="18" t="s">
        <v>96</v>
      </c>
      <c r="F34" s="289">
        <v>2218</v>
      </c>
      <c r="G34" s="39"/>
      <c r="H34" s="45"/>
    </row>
    <row r="35" s="2" customFormat="1" ht="16.8" customHeight="1">
      <c r="A35" s="39"/>
      <c r="B35" s="45"/>
      <c r="C35" s="288" t="s">
        <v>341</v>
      </c>
      <c r="D35" s="288" t="s">
        <v>901</v>
      </c>
      <c r="E35" s="18" t="s">
        <v>96</v>
      </c>
      <c r="F35" s="289">
        <v>2218</v>
      </c>
      <c r="G35" s="39"/>
      <c r="H35" s="45"/>
    </row>
    <row r="36" s="2" customFormat="1" ht="16.8" customHeight="1">
      <c r="A36" s="39"/>
      <c r="B36" s="45"/>
      <c r="C36" s="288" t="s">
        <v>350</v>
      </c>
      <c r="D36" s="288" t="s">
        <v>902</v>
      </c>
      <c r="E36" s="18" t="s">
        <v>96</v>
      </c>
      <c r="F36" s="289">
        <v>2218</v>
      </c>
      <c r="G36" s="39"/>
      <c r="H36" s="45"/>
    </row>
    <row r="37" s="2" customFormat="1" ht="16.8" customHeight="1">
      <c r="A37" s="39"/>
      <c r="B37" s="45"/>
      <c r="C37" s="288" t="s">
        <v>309</v>
      </c>
      <c r="D37" s="288" t="s">
        <v>310</v>
      </c>
      <c r="E37" s="18" t="s">
        <v>210</v>
      </c>
      <c r="F37" s="289">
        <v>19.329999999999998</v>
      </c>
      <c r="G37" s="39"/>
      <c r="H37" s="45"/>
    </row>
    <row r="38" s="2" customFormat="1" ht="16.8" customHeight="1">
      <c r="A38" s="39"/>
      <c r="B38" s="45"/>
      <c r="C38" s="288" t="s">
        <v>319</v>
      </c>
      <c r="D38" s="288" t="s">
        <v>320</v>
      </c>
      <c r="E38" s="18" t="s">
        <v>210</v>
      </c>
      <c r="F38" s="289">
        <v>114.782</v>
      </c>
      <c r="G38" s="39"/>
      <c r="H38" s="45"/>
    </row>
    <row r="39" s="2" customFormat="1" ht="16.8" customHeight="1">
      <c r="A39" s="39"/>
      <c r="B39" s="45"/>
      <c r="C39" s="288" t="s">
        <v>314</v>
      </c>
      <c r="D39" s="288" t="s">
        <v>315</v>
      </c>
      <c r="E39" s="18" t="s">
        <v>210</v>
      </c>
      <c r="F39" s="289">
        <v>30.908000000000001</v>
      </c>
      <c r="G39" s="39"/>
      <c r="H39" s="45"/>
    </row>
    <row r="40" s="2" customFormat="1" ht="16.8" customHeight="1">
      <c r="A40" s="39"/>
      <c r="B40" s="45"/>
      <c r="C40" s="284" t="s">
        <v>328</v>
      </c>
      <c r="D40" s="285" t="s">
        <v>903</v>
      </c>
      <c r="E40" s="286" t="s">
        <v>96</v>
      </c>
      <c r="F40" s="287">
        <v>91</v>
      </c>
      <c r="G40" s="39"/>
      <c r="H40" s="45"/>
    </row>
    <row r="41" s="2" customFormat="1" ht="16.8" customHeight="1">
      <c r="A41" s="39"/>
      <c r="B41" s="45"/>
      <c r="C41" s="288" t="s">
        <v>328</v>
      </c>
      <c r="D41" s="288" t="s">
        <v>329</v>
      </c>
      <c r="E41" s="18" t="s">
        <v>19</v>
      </c>
      <c r="F41" s="289">
        <v>91</v>
      </c>
      <c r="G41" s="39"/>
      <c r="H41" s="45"/>
    </row>
    <row r="42" s="2" customFormat="1" ht="16.8" customHeight="1">
      <c r="A42" s="39"/>
      <c r="B42" s="45"/>
      <c r="C42" s="284" t="s">
        <v>98</v>
      </c>
      <c r="D42" s="285" t="s">
        <v>99</v>
      </c>
      <c r="E42" s="286" t="s">
        <v>96</v>
      </c>
      <c r="F42" s="287">
        <v>11</v>
      </c>
      <c r="G42" s="39"/>
      <c r="H42" s="45"/>
    </row>
    <row r="43" s="2" customFormat="1" ht="16.8" customHeight="1">
      <c r="A43" s="39"/>
      <c r="B43" s="45"/>
      <c r="C43" s="288" t="s">
        <v>98</v>
      </c>
      <c r="D43" s="288" t="s">
        <v>904</v>
      </c>
      <c r="E43" s="18" t="s">
        <v>19</v>
      </c>
      <c r="F43" s="289">
        <v>11</v>
      </c>
      <c r="G43" s="39"/>
      <c r="H43" s="45"/>
    </row>
    <row r="44" s="2" customFormat="1" ht="16.8" customHeight="1">
      <c r="A44" s="39"/>
      <c r="B44" s="45"/>
      <c r="C44" s="290" t="s">
        <v>885</v>
      </c>
      <c r="D44" s="39"/>
      <c r="E44" s="39"/>
      <c r="F44" s="39"/>
      <c r="G44" s="39"/>
      <c r="H44" s="45"/>
    </row>
    <row r="45" s="2" customFormat="1" ht="16.8" customHeight="1">
      <c r="A45" s="39"/>
      <c r="B45" s="45"/>
      <c r="C45" s="288" t="s">
        <v>170</v>
      </c>
      <c r="D45" s="288" t="s">
        <v>895</v>
      </c>
      <c r="E45" s="18" t="s">
        <v>172</v>
      </c>
      <c r="F45" s="289">
        <v>30.949999999999999</v>
      </c>
      <c r="G45" s="39"/>
      <c r="H45" s="45"/>
    </row>
    <row r="46" s="2" customFormat="1" ht="16.8" customHeight="1">
      <c r="A46" s="39"/>
      <c r="B46" s="45"/>
      <c r="C46" s="288" t="s">
        <v>253</v>
      </c>
      <c r="D46" s="288" t="s">
        <v>905</v>
      </c>
      <c r="E46" s="18" t="s">
        <v>96</v>
      </c>
      <c r="F46" s="289">
        <v>11</v>
      </c>
      <c r="G46" s="39"/>
      <c r="H46" s="45"/>
    </row>
    <row r="47" s="2" customFormat="1" ht="16.8" customHeight="1">
      <c r="A47" s="39"/>
      <c r="B47" s="45"/>
      <c r="C47" s="288" t="s">
        <v>355</v>
      </c>
      <c r="D47" s="288" t="s">
        <v>906</v>
      </c>
      <c r="E47" s="18" t="s">
        <v>96</v>
      </c>
      <c r="F47" s="289">
        <v>11</v>
      </c>
      <c r="G47" s="39"/>
      <c r="H47" s="45"/>
    </row>
    <row r="48" s="2" customFormat="1" ht="16.8" customHeight="1">
      <c r="A48" s="39"/>
      <c r="B48" s="45"/>
      <c r="C48" s="288" t="s">
        <v>365</v>
      </c>
      <c r="D48" s="288" t="s">
        <v>366</v>
      </c>
      <c r="E48" s="18" t="s">
        <v>210</v>
      </c>
      <c r="F48" s="289">
        <v>0.63400000000000001</v>
      </c>
      <c r="G48" s="39"/>
      <c r="H48" s="45"/>
    </row>
    <row r="49" s="2" customFormat="1" ht="16.8" customHeight="1">
      <c r="A49" s="39"/>
      <c r="B49" s="45"/>
      <c r="C49" s="284" t="s">
        <v>102</v>
      </c>
      <c r="D49" s="285" t="s">
        <v>103</v>
      </c>
      <c r="E49" s="286" t="s">
        <v>96</v>
      </c>
      <c r="F49" s="287">
        <v>2133</v>
      </c>
      <c r="G49" s="39"/>
      <c r="H49" s="45"/>
    </row>
    <row r="50" s="2" customFormat="1" ht="16.8" customHeight="1">
      <c r="A50" s="39"/>
      <c r="B50" s="45"/>
      <c r="C50" s="288" t="s">
        <v>102</v>
      </c>
      <c r="D50" s="288" t="s">
        <v>299</v>
      </c>
      <c r="E50" s="18" t="s">
        <v>19</v>
      </c>
      <c r="F50" s="289">
        <v>2133</v>
      </c>
      <c r="G50" s="39"/>
      <c r="H50" s="45"/>
    </row>
    <row r="51" s="2" customFormat="1" ht="16.8" customHeight="1">
      <c r="A51" s="39"/>
      <c r="B51" s="45"/>
      <c r="C51" s="290" t="s">
        <v>885</v>
      </c>
      <c r="D51" s="39"/>
      <c r="E51" s="39"/>
      <c r="F51" s="39"/>
      <c r="G51" s="39"/>
      <c r="H51" s="45"/>
    </row>
    <row r="52" s="2" customFormat="1" ht="16.8" customHeight="1">
      <c r="A52" s="39"/>
      <c r="B52" s="45"/>
      <c r="C52" s="288" t="s">
        <v>295</v>
      </c>
      <c r="D52" s="288" t="s">
        <v>897</v>
      </c>
      <c r="E52" s="18" t="s">
        <v>96</v>
      </c>
      <c r="F52" s="289">
        <v>2218</v>
      </c>
      <c r="G52" s="39"/>
      <c r="H52" s="45"/>
    </row>
    <row r="53" s="2" customFormat="1" ht="16.8" customHeight="1">
      <c r="A53" s="39"/>
      <c r="B53" s="45"/>
      <c r="C53" s="288" t="s">
        <v>270</v>
      </c>
      <c r="D53" s="288" t="s">
        <v>899</v>
      </c>
      <c r="E53" s="18" t="s">
        <v>96</v>
      </c>
      <c r="F53" s="289">
        <v>221.80000000000001</v>
      </c>
      <c r="G53" s="39"/>
      <c r="H53" s="45"/>
    </row>
    <row r="54" s="2" customFormat="1" ht="16.8" customHeight="1">
      <c r="A54" s="39"/>
      <c r="B54" s="45"/>
      <c r="C54" s="288" t="s">
        <v>302</v>
      </c>
      <c r="D54" s="288" t="s">
        <v>900</v>
      </c>
      <c r="E54" s="18" t="s">
        <v>96</v>
      </c>
      <c r="F54" s="289">
        <v>2218</v>
      </c>
      <c r="G54" s="39"/>
      <c r="H54" s="45"/>
    </row>
    <row r="55" s="2" customFormat="1" ht="16.8" customHeight="1">
      <c r="A55" s="39"/>
      <c r="B55" s="45"/>
      <c r="C55" s="288" t="s">
        <v>341</v>
      </c>
      <c r="D55" s="288" t="s">
        <v>901</v>
      </c>
      <c r="E55" s="18" t="s">
        <v>96</v>
      </c>
      <c r="F55" s="289">
        <v>2218</v>
      </c>
      <c r="G55" s="39"/>
      <c r="H55" s="45"/>
    </row>
    <row r="56" s="2" customFormat="1" ht="16.8" customHeight="1">
      <c r="A56" s="39"/>
      <c r="B56" s="45"/>
      <c r="C56" s="288" t="s">
        <v>350</v>
      </c>
      <c r="D56" s="288" t="s">
        <v>902</v>
      </c>
      <c r="E56" s="18" t="s">
        <v>96</v>
      </c>
      <c r="F56" s="289">
        <v>2218</v>
      </c>
      <c r="G56" s="39"/>
      <c r="H56" s="45"/>
    </row>
    <row r="57" s="2" customFormat="1" ht="16.8" customHeight="1">
      <c r="A57" s="39"/>
      <c r="B57" s="45"/>
      <c r="C57" s="288" t="s">
        <v>309</v>
      </c>
      <c r="D57" s="288" t="s">
        <v>310</v>
      </c>
      <c r="E57" s="18" t="s">
        <v>210</v>
      </c>
      <c r="F57" s="289">
        <v>19.329999999999998</v>
      </c>
      <c r="G57" s="39"/>
      <c r="H57" s="45"/>
    </row>
    <row r="58" s="2" customFormat="1" ht="16.8" customHeight="1">
      <c r="A58" s="39"/>
      <c r="B58" s="45"/>
      <c r="C58" s="288" t="s">
        <v>319</v>
      </c>
      <c r="D58" s="288" t="s">
        <v>320</v>
      </c>
      <c r="E58" s="18" t="s">
        <v>210</v>
      </c>
      <c r="F58" s="289">
        <v>114.782</v>
      </c>
      <c r="G58" s="39"/>
      <c r="H58" s="45"/>
    </row>
    <row r="59" s="2" customFormat="1" ht="16.8" customHeight="1">
      <c r="A59" s="39"/>
      <c r="B59" s="45"/>
      <c r="C59" s="288" t="s">
        <v>314</v>
      </c>
      <c r="D59" s="288" t="s">
        <v>315</v>
      </c>
      <c r="E59" s="18" t="s">
        <v>210</v>
      </c>
      <c r="F59" s="289">
        <v>30.908000000000001</v>
      </c>
      <c r="G59" s="39"/>
      <c r="H59" s="45"/>
    </row>
    <row r="60" s="2" customFormat="1" ht="16.8" customHeight="1">
      <c r="A60" s="39"/>
      <c r="B60" s="45"/>
      <c r="C60" s="284" t="s">
        <v>105</v>
      </c>
      <c r="D60" s="285" t="s">
        <v>106</v>
      </c>
      <c r="E60" s="286" t="s">
        <v>96</v>
      </c>
      <c r="F60" s="287">
        <v>146</v>
      </c>
      <c r="G60" s="39"/>
      <c r="H60" s="45"/>
    </row>
    <row r="61" s="2" customFormat="1" ht="16.8" customHeight="1">
      <c r="A61" s="39"/>
      <c r="B61" s="45"/>
      <c r="C61" s="288" t="s">
        <v>105</v>
      </c>
      <c r="D61" s="288" t="s">
        <v>228</v>
      </c>
      <c r="E61" s="18" t="s">
        <v>19</v>
      </c>
      <c r="F61" s="289">
        <v>146</v>
      </c>
      <c r="G61" s="39"/>
      <c r="H61" s="45"/>
    </row>
    <row r="62" s="2" customFormat="1" ht="16.8" customHeight="1">
      <c r="A62" s="39"/>
      <c r="B62" s="45"/>
      <c r="C62" s="290" t="s">
        <v>885</v>
      </c>
      <c r="D62" s="39"/>
      <c r="E62" s="39"/>
      <c r="F62" s="39"/>
      <c r="G62" s="39"/>
      <c r="H62" s="45"/>
    </row>
    <row r="63" s="2" customFormat="1" ht="16.8" customHeight="1">
      <c r="A63" s="39"/>
      <c r="B63" s="45"/>
      <c r="C63" s="288" t="s">
        <v>224</v>
      </c>
      <c r="D63" s="288" t="s">
        <v>907</v>
      </c>
      <c r="E63" s="18" t="s">
        <v>96</v>
      </c>
      <c r="F63" s="289">
        <v>146</v>
      </c>
      <c r="G63" s="39"/>
      <c r="H63" s="45"/>
    </row>
    <row r="64" s="2" customFormat="1" ht="16.8" customHeight="1">
      <c r="A64" s="39"/>
      <c r="B64" s="45"/>
      <c r="C64" s="288" t="s">
        <v>163</v>
      </c>
      <c r="D64" s="288" t="s">
        <v>894</v>
      </c>
      <c r="E64" s="18" t="s">
        <v>96</v>
      </c>
      <c r="F64" s="289">
        <v>237</v>
      </c>
      <c r="G64" s="39"/>
      <c r="H64" s="45"/>
    </row>
    <row r="65" s="2" customFormat="1" ht="16.8" customHeight="1">
      <c r="A65" s="39"/>
      <c r="B65" s="45"/>
      <c r="C65" s="288" t="s">
        <v>185</v>
      </c>
      <c r="D65" s="288" t="s">
        <v>908</v>
      </c>
      <c r="E65" s="18" t="s">
        <v>172</v>
      </c>
      <c r="F65" s="289">
        <v>8.0299999999999994</v>
      </c>
      <c r="G65" s="39"/>
      <c r="H65" s="45"/>
    </row>
    <row r="66" s="2" customFormat="1" ht="16.8" customHeight="1">
      <c r="A66" s="39"/>
      <c r="B66" s="45"/>
      <c r="C66" s="288" t="s">
        <v>203</v>
      </c>
      <c r="D66" s="288" t="s">
        <v>909</v>
      </c>
      <c r="E66" s="18" t="s">
        <v>172</v>
      </c>
      <c r="F66" s="289">
        <v>8.0299999999999994</v>
      </c>
      <c r="G66" s="39"/>
      <c r="H66" s="45"/>
    </row>
    <row r="67" s="2" customFormat="1" ht="16.8" customHeight="1">
      <c r="A67" s="39"/>
      <c r="B67" s="45"/>
      <c r="C67" s="288" t="s">
        <v>229</v>
      </c>
      <c r="D67" s="288" t="s">
        <v>910</v>
      </c>
      <c r="E67" s="18" t="s">
        <v>96</v>
      </c>
      <c r="F67" s="289">
        <v>146</v>
      </c>
      <c r="G67" s="39"/>
      <c r="H67" s="45"/>
    </row>
    <row r="68" s="2" customFormat="1" ht="16.8" customHeight="1">
      <c r="A68" s="39"/>
      <c r="B68" s="45"/>
      <c r="C68" s="288" t="s">
        <v>234</v>
      </c>
      <c r="D68" s="288" t="s">
        <v>911</v>
      </c>
      <c r="E68" s="18" t="s">
        <v>96</v>
      </c>
      <c r="F68" s="289">
        <v>146</v>
      </c>
      <c r="G68" s="39"/>
      <c r="H68" s="45"/>
    </row>
    <row r="69" s="2" customFormat="1" ht="16.8" customHeight="1">
      <c r="A69" s="39"/>
      <c r="B69" s="45"/>
      <c r="C69" s="288" t="s">
        <v>208</v>
      </c>
      <c r="D69" s="288" t="s">
        <v>209</v>
      </c>
      <c r="E69" s="18" t="s">
        <v>210</v>
      </c>
      <c r="F69" s="289">
        <v>12.848000000000001</v>
      </c>
      <c r="G69" s="39"/>
      <c r="H69" s="45"/>
    </row>
    <row r="70" s="2" customFormat="1" ht="26.4" customHeight="1">
      <c r="A70" s="39"/>
      <c r="B70" s="45"/>
      <c r="C70" s="283" t="s">
        <v>912</v>
      </c>
      <c r="D70" s="283" t="s">
        <v>86</v>
      </c>
      <c r="E70" s="39"/>
      <c r="F70" s="39"/>
      <c r="G70" s="39"/>
      <c r="H70" s="45"/>
    </row>
    <row r="71" s="2" customFormat="1" ht="16.8" customHeight="1">
      <c r="A71" s="39"/>
      <c r="B71" s="45"/>
      <c r="C71" s="284" t="s">
        <v>913</v>
      </c>
      <c r="D71" s="285" t="s">
        <v>914</v>
      </c>
      <c r="E71" s="286" t="s">
        <v>414</v>
      </c>
      <c r="F71" s="287">
        <v>50</v>
      </c>
      <c r="G71" s="39"/>
      <c r="H71" s="45"/>
    </row>
    <row r="72" s="2" customFormat="1" ht="16.8" customHeight="1">
      <c r="A72" s="39"/>
      <c r="B72" s="45"/>
      <c r="C72" s="288" t="s">
        <v>913</v>
      </c>
      <c r="D72" s="288" t="s">
        <v>915</v>
      </c>
      <c r="E72" s="18" t="s">
        <v>19</v>
      </c>
      <c r="F72" s="289">
        <v>50</v>
      </c>
      <c r="G72" s="39"/>
      <c r="H72" s="45"/>
    </row>
    <row r="73" s="2" customFormat="1" ht="16.8" customHeight="1">
      <c r="A73" s="39"/>
      <c r="B73" s="45"/>
      <c r="C73" s="284" t="s">
        <v>111</v>
      </c>
      <c r="D73" s="285" t="s">
        <v>112</v>
      </c>
      <c r="E73" s="286" t="s">
        <v>96</v>
      </c>
      <c r="F73" s="287">
        <v>16</v>
      </c>
      <c r="G73" s="39"/>
      <c r="H73" s="45"/>
    </row>
    <row r="74" s="2" customFormat="1" ht="16.8" customHeight="1">
      <c r="A74" s="39"/>
      <c r="B74" s="45"/>
      <c r="C74" s="288" t="s">
        <v>111</v>
      </c>
      <c r="D74" s="288" t="s">
        <v>556</v>
      </c>
      <c r="E74" s="18" t="s">
        <v>19</v>
      </c>
      <c r="F74" s="289">
        <v>16</v>
      </c>
      <c r="G74" s="39"/>
      <c r="H74" s="45"/>
    </row>
    <row r="75" s="2" customFormat="1" ht="16.8" customHeight="1">
      <c r="A75" s="39"/>
      <c r="B75" s="45"/>
      <c r="C75" s="290" t="s">
        <v>885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288" t="s">
        <v>153</v>
      </c>
      <c r="D76" s="288" t="s">
        <v>886</v>
      </c>
      <c r="E76" s="18" t="s">
        <v>96</v>
      </c>
      <c r="F76" s="289">
        <v>52</v>
      </c>
      <c r="G76" s="39"/>
      <c r="H76" s="45"/>
    </row>
    <row r="77" s="2" customFormat="1" ht="16.8" customHeight="1">
      <c r="A77" s="39"/>
      <c r="B77" s="45"/>
      <c r="C77" s="288" t="s">
        <v>145</v>
      </c>
      <c r="D77" s="288" t="s">
        <v>887</v>
      </c>
      <c r="E77" s="18" t="s">
        <v>96</v>
      </c>
      <c r="F77" s="289">
        <v>64</v>
      </c>
      <c r="G77" s="39"/>
      <c r="H77" s="45"/>
    </row>
    <row r="78" s="2" customFormat="1" ht="16.8" customHeight="1">
      <c r="A78" s="39"/>
      <c r="B78" s="45"/>
      <c r="C78" s="288" t="s">
        <v>599</v>
      </c>
      <c r="D78" s="288" t="s">
        <v>916</v>
      </c>
      <c r="E78" s="18" t="s">
        <v>96</v>
      </c>
      <c r="F78" s="289">
        <v>16</v>
      </c>
      <c r="G78" s="39"/>
      <c r="H78" s="45"/>
    </row>
    <row r="79" s="2" customFormat="1" ht="16.8" customHeight="1">
      <c r="A79" s="39"/>
      <c r="B79" s="45"/>
      <c r="C79" s="288" t="s">
        <v>264</v>
      </c>
      <c r="D79" s="288" t="s">
        <v>889</v>
      </c>
      <c r="E79" s="18" t="s">
        <v>96</v>
      </c>
      <c r="F79" s="289">
        <v>16</v>
      </c>
      <c r="G79" s="39"/>
      <c r="H79" s="45"/>
    </row>
    <row r="80" s="2" customFormat="1" ht="16.8" customHeight="1">
      <c r="A80" s="39"/>
      <c r="B80" s="45"/>
      <c r="C80" s="288" t="s">
        <v>289</v>
      </c>
      <c r="D80" s="288" t="s">
        <v>890</v>
      </c>
      <c r="E80" s="18" t="s">
        <v>96</v>
      </c>
      <c r="F80" s="289">
        <v>16</v>
      </c>
      <c r="G80" s="39"/>
      <c r="H80" s="45"/>
    </row>
    <row r="81" s="2" customFormat="1" ht="16.8" customHeight="1">
      <c r="A81" s="39"/>
      <c r="B81" s="45"/>
      <c r="C81" s="288" t="s">
        <v>331</v>
      </c>
      <c r="D81" s="288" t="s">
        <v>891</v>
      </c>
      <c r="E81" s="18" t="s">
        <v>96</v>
      </c>
      <c r="F81" s="289">
        <v>16</v>
      </c>
      <c r="G81" s="39"/>
      <c r="H81" s="45"/>
    </row>
    <row r="82" s="2" customFormat="1" ht="16.8" customHeight="1">
      <c r="A82" s="39"/>
      <c r="B82" s="45"/>
      <c r="C82" s="288" t="s">
        <v>336</v>
      </c>
      <c r="D82" s="288" t="s">
        <v>892</v>
      </c>
      <c r="E82" s="18" t="s">
        <v>96</v>
      </c>
      <c r="F82" s="289">
        <v>16</v>
      </c>
      <c r="G82" s="39"/>
      <c r="H82" s="45"/>
    </row>
    <row r="83" s="2" customFormat="1" ht="16.8" customHeight="1">
      <c r="A83" s="39"/>
      <c r="B83" s="45"/>
      <c r="C83" s="288" t="s">
        <v>346</v>
      </c>
      <c r="D83" s="288" t="s">
        <v>893</v>
      </c>
      <c r="E83" s="18" t="s">
        <v>96</v>
      </c>
      <c r="F83" s="289">
        <v>16</v>
      </c>
      <c r="G83" s="39"/>
      <c r="H83" s="45"/>
    </row>
    <row r="84" s="2" customFormat="1" ht="16.8" customHeight="1">
      <c r="A84" s="39"/>
      <c r="B84" s="45"/>
      <c r="C84" s="284" t="s">
        <v>108</v>
      </c>
      <c r="D84" s="285" t="s">
        <v>109</v>
      </c>
      <c r="E84" s="286" t="s">
        <v>96</v>
      </c>
      <c r="F84" s="287">
        <v>101</v>
      </c>
      <c r="G84" s="39"/>
      <c r="H84" s="45"/>
    </row>
    <row r="85" s="2" customFormat="1" ht="16.8" customHeight="1">
      <c r="A85" s="39"/>
      <c r="B85" s="45"/>
      <c r="C85" s="288" t="s">
        <v>108</v>
      </c>
      <c r="D85" s="288" t="s">
        <v>563</v>
      </c>
      <c r="E85" s="18" t="s">
        <v>19</v>
      </c>
      <c r="F85" s="289">
        <v>101</v>
      </c>
      <c r="G85" s="39"/>
      <c r="H85" s="45"/>
    </row>
    <row r="86" s="2" customFormat="1" ht="16.8" customHeight="1">
      <c r="A86" s="39"/>
      <c r="B86" s="45"/>
      <c r="C86" s="284" t="s">
        <v>105</v>
      </c>
      <c r="D86" s="285" t="s">
        <v>106</v>
      </c>
      <c r="E86" s="286" t="s">
        <v>96</v>
      </c>
      <c r="F86" s="287">
        <v>151</v>
      </c>
      <c r="G86" s="39"/>
      <c r="H86" s="45"/>
    </row>
    <row r="87" s="2" customFormat="1" ht="16.8" customHeight="1">
      <c r="A87" s="39"/>
      <c r="B87" s="45"/>
      <c r="C87" s="288" t="s">
        <v>105</v>
      </c>
      <c r="D87" s="288" t="s">
        <v>594</v>
      </c>
      <c r="E87" s="18" t="s">
        <v>19</v>
      </c>
      <c r="F87" s="289">
        <v>151</v>
      </c>
      <c r="G87" s="39"/>
      <c r="H87" s="45"/>
    </row>
    <row r="88" s="2" customFormat="1" ht="16.8" customHeight="1">
      <c r="A88" s="39"/>
      <c r="B88" s="45"/>
      <c r="C88" s="290" t="s">
        <v>885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288" t="s">
        <v>224</v>
      </c>
      <c r="D89" s="288" t="s">
        <v>907</v>
      </c>
      <c r="E89" s="18" t="s">
        <v>96</v>
      </c>
      <c r="F89" s="289">
        <v>151</v>
      </c>
      <c r="G89" s="39"/>
      <c r="H89" s="45"/>
    </row>
    <row r="90" s="2" customFormat="1" ht="16.8" customHeight="1">
      <c r="A90" s="39"/>
      <c r="B90" s="45"/>
      <c r="C90" s="288" t="s">
        <v>163</v>
      </c>
      <c r="D90" s="288" t="s">
        <v>894</v>
      </c>
      <c r="E90" s="18" t="s">
        <v>96</v>
      </c>
      <c r="F90" s="289">
        <v>252</v>
      </c>
      <c r="G90" s="39"/>
      <c r="H90" s="45"/>
    </row>
    <row r="91" s="2" customFormat="1" ht="16.8" customHeight="1">
      <c r="A91" s="39"/>
      <c r="B91" s="45"/>
      <c r="C91" s="288" t="s">
        <v>185</v>
      </c>
      <c r="D91" s="288" t="s">
        <v>908</v>
      </c>
      <c r="E91" s="18" t="s">
        <v>172</v>
      </c>
      <c r="F91" s="289">
        <v>7.5499999999999998</v>
      </c>
      <c r="G91" s="39"/>
      <c r="H91" s="45"/>
    </row>
    <row r="92" s="2" customFormat="1" ht="16.8" customHeight="1">
      <c r="A92" s="39"/>
      <c r="B92" s="45"/>
      <c r="C92" s="288" t="s">
        <v>203</v>
      </c>
      <c r="D92" s="288" t="s">
        <v>909</v>
      </c>
      <c r="E92" s="18" t="s">
        <v>172</v>
      </c>
      <c r="F92" s="289">
        <v>7.5499999999999998</v>
      </c>
      <c r="G92" s="39"/>
      <c r="H92" s="45"/>
    </row>
    <row r="93" s="2" customFormat="1" ht="16.8" customHeight="1">
      <c r="A93" s="39"/>
      <c r="B93" s="45"/>
      <c r="C93" s="288" t="s">
        <v>229</v>
      </c>
      <c r="D93" s="288" t="s">
        <v>910</v>
      </c>
      <c r="E93" s="18" t="s">
        <v>96</v>
      </c>
      <c r="F93" s="289">
        <v>151</v>
      </c>
      <c r="G93" s="39"/>
      <c r="H93" s="45"/>
    </row>
    <row r="94" s="2" customFormat="1" ht="16.8" customHeight="1">
      <c r="A94" s="39"/>
      <c r="B94" s="45"/>
      <c r="C94" s="288" t="s">
        <v>234</v>
      </c>
      <c r="D94" s="288" t="s">
        <v>911</v>
      </c>
      <c r="E94" s="18" t="s">
        <v>96</v>
      </c>
      <c r="F94" s="289">
        <v>151</v>
      </c>
      <c r="G94" s="39"/>
      <c r="H94" s="45"/>
    </row>
    <row r="95" s="2" customFormat="1" ht="16.8" customHeight="1">
      <c r="A95" s="39"/>
      <c r="B95" s="45"/>
      <c r="C95" s="288" t="s">
        <v>208</v>
      </c>
      <c r="D95" s="288" t="s">
        <v>209</v>
      </c>
      <c r="E95" s="18" t="s">
        <v>210</v>
      </c>
      <c r="F95" s="289">
        <v>12.08</v>
      </c>
      <c r="G95" s="39"/>
      <c r="H95" s="45"/>
    </row>
    <row r="96" s="2" customFormat="1" ht="7.44" customHeight="1">
      <c r="A96" s="39"/>
      <c r="B96" s="158"/>
      <c r="C96" s="159"/>
      <c r="D96" s="159"/>
      <c r="E96" s="159"/>
      <c r="F96" s="159"/>
      <c r="G96" s="159"/>
      <c r="H96" s="45"/>
    </row>
    <row r="97" s="2" customFormat="1">
      <c r="A97" s="39"/>
      <c r="B97" s="39"/>
      <c r="C97" s="39"/>
      <c r="D97" s="39"/>
      <c r="E97" s="39"/>
      <c r="F97" s="39"/>
      <c r="G97" s="39"/>
      <c r="H97" s="39"/>
    </row>
  </sheetData>
  <sheetProtection sheet="1" formatColumns="0" formatRows="0" objects="1" scenarios="1" spinCount="100000" saltValue="XdL9ZkMMNd4UF0myAr4wxusImIB8SLQF+GZO49BKdAdFsNItff66m+/nua5K/lWg0u4S8tsRXQpn0FGY8Fe3vA==" hashValue="zgeUwOxbDh/WX1izru8zDe/BcKegEHTGayARjan2zk1LtJL4D/Kds7sHn+nCEdPN2JwROJiuMQbJWVFU/fHIb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917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918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919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920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921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922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923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924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925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926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927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77</v>
      </c>
      <c r="F18" s="302" t="s">
        <v>928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929</v>
      </c>
      <c r="F19" s="302" t="s">
        <v>930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931</v>
      </c>
      <c r="F20" s="302" t="s">
        <v>932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83</v>
      </c>
      <c r="F21" s="302" t="s">
        <v>933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934</v>
      </c>
      <c r="F22" s="302" t="s">
        <v>858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935</v>
      </c>
      <c r="F23" s="302" t="s">
        <v>936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937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938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939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940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941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942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943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944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945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128</v>
      </c>
      <c r="F36" s="302"/>
      <c r="G36" s="302" t="s">
        <v>946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947</v>
      </c>
      <c r="F37" s="302"/>
      <c r="G37" s="302" t="s">
        <v>948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51</v>
      </c>
      <c r="F38" s="302"/>
      <c r="G38" s="302" t="s">
        <v>949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52</v>
      </c>
      <c r="F39" s="302"/>
      <c r="G39" s="302" t="s">
        <v>950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129</v>
      </c>
      <c r="F40" s="302"/>
      <c r="G40" s="302" t="s">
        <v>951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130</v>
      </c>
      <c r="F41" s="302"/>
      <c r="G41" s="302" t="s">
        <v>952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953</v>
      </c>
      <c r="F42" s="302"/>
      <c r="G42" s="302" t="s">
        <v>954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955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956</v>
      </c>
      <c r="F44" s="302"/>
      <c r="G44" s="302" t="s">
        <v>957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132</v>
      </c>
      <c r="F45" s="302"/>
      <c r="G45" s="302" t="s">
        <v>958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959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960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961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962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963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964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965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966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967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968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969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970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971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972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973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974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975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976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977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978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979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980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981</v>
      </c>
      <c r="D76" s="320"/>
      <c r="E76" s="320"/>
      <c r="F76" s="320" t="s">
        <v>982</v>
      </c>
      <c r="G76" s="321"/>
      <c r="H76" s="320" t="s">
        <v>52</v>
      </c>
      <c r="I76" s="320" t="s">
        <v>55</v>
      </c>
      <c r="J76" s="320" t="s">
        <v>983</v>
      </c>
      <c r="K76" s="319"/>
    </row>
    <row r="77" s="1" customFormat="1" ht="17.25" customHeight="1">
      <c r="B77" s="317"/>
      <c r="C77" s="322" t="s">
        <v>984</v>
      </c>
      <c r="D77" s="322"/>
      <c r="E77" s="322"/>
      <c r="F77" s="323" t="s">
        <v>985</v>
      </c>
      <c r="G77" s="324"/>
      <c r="H77" s="322"/>
      <c r="I77" s="322"/>
      <c r="J77" s="322" t="s">
        <v>986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51</v>
      </c>
      <c r="D79" s="327"/>
      <c r="E79" s="327"/>
      <c r="F79" s="328" t="s">
        <v>987</v>
      </c>
      <c r="G79" s="329"/>
      <c r="H79" s="305" t="s">
        <v>988</v>
      </c>
      <c r="I79" s="305" t="s">
        <v>989</v>
      </c>
      <c r="J79" s="305">
        <v>20</v>
      </c>
      <c r="K79" s="319"/>
    </row>
    <row r="80" s="1" customFormat="1" ht="15" customHeight="1">
      <c r="B80" s="317"/>
      <c r="C80" s="305" t="s">
        <v>990</v>
      </c>
      <c r="D80" s="305"/>
      <c r="E80" s="305"/>
      <c r="F80" s="328" t="s">
        <v>987</v>
      </c>
      <c r="G80" s="329"/>
      <c r="H80" s="305" t="s">
        <v>991</v>
      </c>
      <c r="I80" s="305" t="s">
        <v>989</v>
      </c>
      <c r="J80" s="305">
        <v>120</v>
      </c>
      <c r="K80" s="319"/>
    </row>
    <row r="81" s="1" customFormat="1" ht="15" customHeight="1">
      <c r="B81" s="330"/>
      <c r="C81" s="305" t="s">
        <v>992</v>
      </c>
      <c r="D81" s="305"/>
      <c r="E81" s="305"/>
      <c r="F81" s="328" t="s">
        <v>993</v>
      </c>
      <c r="G81" s="329"/>
      <c r="H81" s="305" t="s">
        <v>994</v>
      </c>
      <c r="I81" s="305" t="s">
        <v>989</v>
      </c>
      <c r="J81" s="305">
        <v>50</v>
      </c>
      <c r="K81" s="319"/>
    </row>
    <row r="82" s="1" customFormat="1" ht="15" customHeight="1">
      <c r="B82" s="330"/>
      <c r="C82" s="305" t="s">
        <v>995</v>
      </c>
      <c r="D82" s="305"/>
      <c r="E82" s="305"/>
      <c r="F82" s="328" t="s">
        <v>987</v>
      </c>
      <c r="G82" s="329"/>
      <c r="H82" s="305" t="s">
        <v>996</v>
      </c>
      <c r="I82" s="305" t="s">
        <v>997</v>
      </c>
      <c r="J82" s="305"/>
      <c r="K82" s="319"/>
    </row>
    <row r="83" s="1" customFormat="1" ht="15" customHeight="1">
      <c r="B83" s="330"/>
      <c r="C83" s="331" t="s">
        <v>998</v>
      </c>
      <c r="D83" s="331"/>
      <c r="E83" s="331"/>
      <c r="F83" s="332" t="s">
        <v>993</v>
      </c>
      <c r="G83" s="331"/>
      <c r="H83" s="331" t="s">
        <v>999</v>
      </c>
      <c r="I83" s="331" t="s">
        <v>989</v>
      </c>
      <c r="J83" s="331">
        <v>15</v>
      </c>
      <c r="K83" s="319"/>
    </row>
    <row r="84" s="1" customFormat="1" ht="15" customHeight="1">
      <c r="B84" s="330"/>
      <c r="C84" s="331" t="s">
        <v>1000</v>
      </c>
      <c r="D84" s="331"/>
      <c r="E84" s="331"/>
      <c r="F84" s="332" t="s">
        <v>993</v>
      </c>
      <c r="G84" s="331"/>
      <c r="H84" s="331" t="s">
        <v>1001</v>
      </c>
      <c r="I84" s="331" t="s">
        <v>989</v>
      </c>
      <c r="J84" s="331">
        <v>15</v>
      </c>
      <c r="K84" s="319"/>
    </row>
    <row r="85" s="1" customFormat="1" ht="15" customHeight="1">
      <c r="B85" s="330"/>
      <c r="C85" s="331" t="s">
        <v>1002</v>
      </c>
      <c r="D85" s="331"/>
      <c r="E85" s="331"/>
      <c r="F85" s="332" t="s">
        <v>993</v>
      </c>
      <c r="G85" s="331"/>
      <c r="H85" s="331" t="s">
        <v>1003</v>
      </c>
      <c r="I85" s="331" t="s">
        <v>989</v>
      </c>
      <c r="J85" s="331">
        <v>20</v>
      </c>
      <c r="K85" s="319"/>
    </row>
    <row r="86" s="1" customFormat="1" ht="15" customHeight="1">
      <c r="B86" s="330"/>
      <c r="C86" s="331" t="s">
        <v>1004</v>
      </c>
      <c r="D86" s="331"/>
      <c r="E86" s="331"/>
      <c r="F86" s="332" t="s">
        <v>993</v>
      </c>
      <c r="G86" s="331"/>
      <c r="H86" s="331" t="s">
        <v>1005</v>
      </c>
      <c r="I86" s="331" t="s">
        <v>989</v>
      </c>
      <c r="J86" s="331">
        <v>20</v>
      </c>
      <c r="K86" s="319"/>
    </row>
    <row r="87" s="1" customFormat="1" ht="15" customHeight="1">
      <c r="B87" s="330"/>
      <c r="C87" s="305" t="s">
        <v>1006</v>
      </c>
      <c r="D87" s="305"/>
      <c r="E87" s="305"/>
      <c r="F87" s="328" t="s">
        <v>993</v>
      </c>
      <c r="G87" s="329"/>
      <c r="H87" s="305" t="s">
        <v>1007</v>
      </c>
      <c r="I87" s="305" t="s">
        <v>989</v>
      </c>
      <c r="J87" s="305">
        <v>50</v>
      </c>
      <c r="K87" s="319"/>
    </row>
    <row r="88" s="1" customFormat="1" ht="15" customHeight="1">
      <c r="B88" s="330"/>
      <c r="C88" s="305" t="s">
        <v>1008</v>
      </c>
      <c r="D88" s="305"/>
      <c r="E88" s="305"/>
      <c r="F88" s="328" t="s">
        <v>993</v>
      </c>
      <c r="G88" s="329"/>
      <c r="H88" s="305" t="s">
        <v>1009</v>
      </c>
      <c r="I88" s="305" t="s">
        <v>989</v>
      </c>
      <c r="J88" s="305">
        <v>20</v>
      </c>
      <c r="K88" s="319"/>
    </row>
    <row r="89" s="1" customFormat="1" ht="15" customHeight="1">
      <c r="B89" s="330"/>
      <c r="C89" s="305" t="s">
        <v>1010</v>
      </c>
      <c r="D89" s="305"/>
      <c r="E89" s="305"/>
      <c r="F89" s="328" t="s">
        <v>993</v>
      </c>
      <c r="G89" s="329"/>
      <c r="H89" s="305" t="s">
        <v>1011</v>
      </c>
      <c r="I89" s="305" t="s">
        <v>989</v>
      </c>
      <c r="J89" s="305">
        <v>20</v>
      </c>
      <c r="K89" s="319"/>
    </row>
    <row r="90" s="1" customFormat="1" ht="15" customHeight="1">
      <c r="B90" s="330"/>
      <c r="C90" s="305" t="s">
        <v>1012</v>
      </c>
      <c r="D90" s="305"/>
      <c r="E90" s="305"/>
      <c r="F90" s="328" t="s">
        <v>993</v>
      </c>
      <c r="G90" s="329"/>
      <c r="H90" s="305" t="s">
        <v>1013</v>
      </c>
      <c r="I90" s="305" t="s">
        <v>989</v>
      </c>
      <c r="J90" s="305">
        <v>50</v>
      </c>
      <c r="K90" s="319"/>
    </row>
    <row r="91" s="1" customFormat="1" ht="15" customHeight="1">
      <c r="B91" s="330"/>
      <c r="C91" s="305" t="s">
        <v>1014</v>
      </c>
      <c r="D91" s="305"/>
      <c r="E91" s="305"/>
      <c r="F91" s="328" t="s">
        <v>993</v>
      </c>
      <c r="G91" s="329"/>
      <c r="H91" s="305" t="s">
        <v>1014</v>
      </c>
      <c r="I91" s="305" t="s">
        <v>989</v>
      </c>
      <c r="J91" s="305">
        <v>50</v>
      </c>
      <c r="K91" s="319"/>
    </row>
    <row r="92" s="1" customFormat="1" ht="15" customHeight="1">
      <c r="B92" s="330"/>
      <c r="C92" s="305" t="s">
        <v>1015</v>
      </c>
      <c r="D92" s="305"/>
      <c r="E92" s="305"/>
      <c r="F92" s="328" t="s">
        <v>993</v>
      </c>
      <c r="G92" s="329"/>
      <c r="H92" s="305" t="s">
        <v>1016</v>
      </c>
      <c r="I92" s="305" t="s">
        <v>989</v>
      </c>
      <c r="J92" s="305">
        <v>255</v>
      </c>
      <c r="K92" s="319"/>
    </row>
    <row r="93" s="1" customFormat="1" ht="15" customHeight="1">
      <c r="B93" s="330"/>
      <c r="C93" s="305" t="s">
        <v>1017</v>
      </c>
      <c r="D93" s="305"/>
      <c r="E93" s="305"/>
      <c r="F93" s="328" t="s">
        <v>987</v>
      </c>
      <c r="G93" s="329"/>
      <c r="H93" s="305" t="s">
        <v>1018</v>
      </c>
      <c r="I93" s="305" t="s">
        <v>1019</v>
      </c>
      <c r="J93" s="305"/>
      <c r="K93" s="319"/>
    </row>
    <row r="94" s="1" customFormat="1" ht="15" customHeight="1">
      <c r="B94" s="330"/>
      <c r="C94" s="305" t="s">
        <v>1020</v>
      </c>
      <c r="D94" s="305"/>
      <c r="E94" s="305"/>
      <c r="F94" s="328" t="s">
        <v>987</v>
      </c>
      <c r="G94" s="329"/>
      <c r="H94" s="305" t="s">
        <v>1021</v>
      </c>
      <c r="I94" s="305" t="s">
        <v>1022</v>
      </c>
      <c r="J94" s="305"/>
      <c r="K94" s="319"/>
    </row>
    <row r="95" s="1" customFormat="1" ht="15" customHeight="1">
      <c r="B95" s="330"/>
      <c r="C95" s="305" t="s">
        <v>1023</v>
      </c>
      <c r="D95" s="305"/>
      <c r="E95" s="305"/>
      <c r="F95" s="328" t="s">
        <v>987</v>
      </c>
      <c r="G95" s="329"/>
      <c r="H95" s="305" t="s">
        <v>1023</v>
      </c>
      <c r="I95" s="305" t="s">
        <v>1022</v>
      </c>
      <c r="J95" s="305"/>
      <c r="K95" s="319"/>
    </row>
    <row r="96" s="1" customFormat="1" ht="15" customHeight="1">
      <c r="B96" s="330"/>
      <c r="C96" s="305" t="s">
        <v>36</v>
      </c>
      <c r="D96" s="305"/>
      <c r="E96" s="305"/>
      <c r="F96" s="328" t="s">
        <v>987</v>
      </c>
      <c r="G96" s="329"/>
      <c r="H96" s="305" t="s">
        <v>1024</v>
      </c>
      <c r="I96" s="305" t="s">
        <v>1022</v>
      </c>
      <c r="J96" s="305"/>
      <c r="K96" s="319"/>
    </row>
    <row r="97" s="1" customFormat="1" ht="15" customHeight="1">
      <c r="B97" s="330"/>
      <c r="C97" s="305" t="s">
        <v>46</v>
      </c>
      <c r="D97" s="305"/>
      <c r="E97" s="305"/>
      <c r="F97" s="328" t="s">
        <v>987</v>
      </c>
      <c r="G97" s="329"/>
      <c r="H97" s="305" t="s">
        <v>1025</v>
      </c>
      <c r="I97" s="305" t="s">
        <v>1022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1026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981</v>
      </c>
      <c r="D103" s="320"/>
      <c r="E103" s="320"/>
      <c r="F103" s="320" t="s">
        <v>982</v>
      </c>
      <c r="G103" s="321"/>
      <c r="H103" s="320" t="s">
        <v>52</v>
      </c>
      <c r="I103" s="320" t="s">
        <v>55</v>
      </c>
      <c r="J103" s="320" t="s">
        <v>983</v>
      </c>
      <c r="K103" s="319"/>
    </row>
    <row r="104" s="1" customFormat="1" ht="17.25" customHeight="1">
      <c r="B104" s="317"/>
      <c r="C104" s="322" t="s">
        <v>984</v>
      </c>
      <c r="D104" s="322"/>
      <c r="E104" s="322"/>
      <c r="F104" s="323" t="s">
        <v>985</v>
      </c>
      <c r="G104" s="324"/>
      <c r="H104" s="322"/>
      <c r="I104" s="322"/>
      <c r="J104" s="322" t="s">
        <v>986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51</v>
      </c>
      <c r="D106" s="327"/>
      <c r="E106" s="327"/>
      <c r="F106" s="328" t="s">
        <v>987</v>
      </c>
      <c r="G106" s="305"/>
      <c r="H106" s="305" t="s">
        <v>1027</v>
      </c>
      <c r="I106" s="305" t="s">
        <v>989</v>
      </c>
      <c r="J106" s="305">
        <v>20</v>
      </c>
      <c r="K106" s="319"/>
    </row>
    <row r="107" s="1" customFormat="1" ht="15" customHeight="1">
      <c r="B107" s="317"/>
      <c r="C107" s="305" t="s">
        <v>990</v>
      </c>
      <c r="D107" s="305"/>
      <c r="E107" s="305"/>
      <c r="F107" s="328" t="s">
        <v>987</v>
      </c>
      <c r="G107" s="305"/>
      <c r="H107" s="305" t="s">
        <v>1027</v>
      </c>
      <c r="I107" s="305" t="s">
        <v>989</v>
      </c>
      <c r="J107" s="305">
        <v>120</v>
      </c>
      <c r="K107" s="319"/>
    </row>
    <row r="108" s="1" customFormat="1" ht="15" customHeight="1">
      <c r="B108" s="330"/>
      <c r="C108" s="305" t="s">
        <v>992</v>
      </c>
      <c r="D108" s="305"/>
      <c r="E108" s="305"/>
      <c r="F108" s="328" t="s">
        <v>993</v>
      </c>
      <c r="G108" s="305"/>
      <c r="H108" s="305" t="s">
        <v>1027</v>
      </c>
      <c r="I108" s="305" t="s">
        <v>989</v>
      </c>
      <c r="J108" s="305">
        <v>50</v>
      </c>
      <c r="K108" s="319"/>
    </row>
    <row r="109" s="1" customFormat="1" ht="15" customHeight="1">
      <c r="B109" s="330"/>
      <c r="C109" s="305" t="s">
        <v>995</v>
      </c>
      <c r="D109" s="305"/>
      <c r="E109" s="305"/>
      <c r="F109" s="328" t="s">
        <v>987</v>
      </c>
      <c r="G109" s="305"/>
      <c r="H109" s="305" t="s">
        <v>1027</v>
      </c>
      <c r="I109" s="305" t="s">
        <v>997</v>
      </c>
      <c r="J109" s="305"/>
      <c r="K109" s="319"/>
    </row>
    <row r="110" s="1" customFormat="1" ht="15" customHeight="1">
      <c r="B110" s="330"/>
      <c r="C110" s="305" t="s">
        <v>1006</v>
      </c>
      <c r="D110" s="305"/>
      <c r="E110" s="305"/>
      <c r="F110" s="328" t="s">
        <v>993</v>
      </c>
      <c r="G110" s="305"/>
      <c r="H110" s="305" t="s">
        <v>1027</v>
      </c>
      <c r="I110" s="305" t="s">
        <v>989</v>
      </c>
      <c r="J110" s="305">
        <v>50</v>
      </c>
      <c r="K110" s="319"/>
    </row>
    <row r="111" s="1" customFormat="1" ht="15" customHeight="1">
      <c r="B111" s="330"/>
      <c r="C111" s="305" t="s">
        <v>1014</v>
      </c>
      <c r="D111" s="305"/>
      <c r="E111" s="305"/>
      <c r="F111" s="328" t="s">
        <v>993</v>
      </c>
      <c r="G111" s="305"/>
      <c r="H111" s="305" t="s">
        <v>1027</v>
      </c>
      <c r="I111" s="305" t="s">
        <v>989</v>
      </c>
      <c r="J111" s="305">
        <v>50</v>
      </c>
      <c r="K111" s="319"/>
    </row>
    <row r="112" s="1" customFormat="1" ht="15" customHeight="1">
      <c r="B112" s="330"/>
      <c r="C112" s="305" t="s">
        <v>1012</v>
      </c>
      <c r="D112" s="305"/>
      <c r="E112" s="305"/>
      <c r="F112" s="328" t="s">
        <v>993</v>
      </c>
      <c r="G112" s="305"/>
      <c r="H112" s="305" t="s">
        <v>1027</v>
      </c>
      <c r="I112" s="305" t="s">
        <v>989</v>
      </c>
      <c r="J112" s="305">
        <v>50</v>
      </c>
      <c r="K112" s="319"/>
    </row>
    <row r="113" s="1" customFormat="1" ht="15" customHeight="1">
      <c r="B113" s="330"/>
      <c r="C113" s="305" t="s">
        <v>51</v>
      </c>
      <c r="D113" s="305"/>
      <c r="E113" s="305"/>
      <c r="F113" s="328" t="s">
        <v>987</v>
      </c>
      <c r="G113" s="305"/>
      <c r="H113" s="305" t="s">
        <v>1028</v>
      </c>
      <c r="I113" s="305" t="s">
        <v>989</v>
      </c>
      <c r="J113" s="305">
        <v>20</v>
      </c>
      <c r="K113" s="319"/>
    </row>
    <row r="114" s="1" customFormat="1" ht="15" customHeight="1">
      <c r="B114" s="330"/>
      <c r="C114" s="305" t="s">
        <v>1029</v>
      </c>
      <c r="D114" s="305"/>
      <c r="E114" s="305"/>
      <c r="F114" s="328" t="s">
        <v>987</v>
      </c>
      <c r="G114" s="305"/>
      <c r="H114" s="305" t="s">
        <v>1030</v>
      </c>
      <c r="I114" s="305" t="s">
        <v>989</v>
      </c>
      <c r="J114" s="305">
        <v>120</v>
      </c>
      <c r="K114" s="319"/>
    </row>
    <row r="115" s="1" customFormat="1" ht="15" customHeight="1">
      <c r="B115" s="330"/>
      <c r="C115" s="305" t="s">
        <v>36</v>
      </c>
      <c r="D115" s="305"/>
      <c r="E115" s="305"/>
      <c r="F115" s="328" t="s">
        <v>987</v>
      </c>
      <c r="G115" s="305"/>
      <c r="H115" s="305" t="s">
        <v>1031</v>
      </c>
      <c r="I115" s="305" t="s">
        <v>1022</v>
      </c>
      <c r="J115" s="305"/>
      <c r="K115" s="319"/>
    </row>
    <row r="116" s="1" customFormat="1" ht="15" customHeight="1">
      <c r="B116" s="330"/>
      <c r="C116" s="305" t="s">
        <v>46</v>
      </c>
      <c r="D116" s="305"/>
      <c r="E116" s="305"/>
      <c r="F116" s="328" t="s">
        <v>987</v>
      </c>
      <c r="G116" s="305"/>
      <c r="H116" s="305" t="s">
        <v>1032</v>
      </c>
      <c r="I116" s="305" t="s">
        <v>1022</v>
      </c>
      <c r="J116" s="305"/>
      <c r="K116" s="319"/>
    </row>
    <row r="117" s="1" customFormat="1" ht="15" customHeight="1">
      <c r="B117" s="330"/>
      <c r="C117" s="305" t="s">
        <v>55</v>
      </c>
      <c r="D117" s="305"/>
      <c r="E117" s="305"/>
      <c r="F117" s="328" t="s">
        <v>987</v>
      </c>
      <c r="G117" s="305"/>
      <c r="H117" s="305" t="s">
        <v>1033</v>
      </c>
      <c r="I117" s="305" t="s">
        <v>1034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1035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981</v>
      </c>
      <c r="D123" s="320"/>
      <c r="E123" s="320"/>
      <c r="F123" s="320" t="s">
        <v>982</v>
      </c>
      <c r="G123" s="321"/>
      <c r="H123" s="320" t="s">
        <v>52</v>
      </c>
      <c r="I123" s="320" t="s">
        <v>55</v>
      </c>
      <c r="J123" s="320" t="s">
        <v>983</v>
      </c>
      <c r="K123" s="349"/>
    </row>
    <row r="124" s="1" customFormat="1" ht="17.25" customHeight="1">
      <c r="B124" s="348"/>
      <c r="C124" s="322" t="s">
        <v>984</v>
      </c>
      <c r="D124" s="322"/>
      <c r="E124" s="322"/>
      <c r="F124" s="323" t="s">
        <v>985</v>
      </c>
      <c r="G124" s="324"/>
      <c r="H124" s="322"/>
      <c r="I124" s="322"/>
      <c r="J124" s="322" t="s">
        <v>986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990</v>
      </c>
      <c r="D126" s="327"/>
      <c r="E126" s="327"/>
      <c r="F126" s="328" t="s">
        <v>987</v>
      </c>
      <c r="G126" s="305"/>
      <c r="H126" s="305" t="s">
        <v>1027</v>
      </c>
      <c r="I126" s="305" t="s">
        <v>989</v>
      </c>
      <c r="J126" s="305">
        <v>120</v>
      </c>
      <c r="K126" s="353"/>
    </row>
    <row r="127" s="1" customFormat="1" ht="15" customHeight="1">
      <c r="B127" s="350"/>
      <c r="C127" s="305" t="s">
        <v>1036</v>
      </c>
      <c r="D127" s="305"/>
      <c r="E127" s="305"/>
      <c r="F127" s="328" t="s">
        <v>987</v>
      </c>
      <c r="G127" s="305"/>
      <c r="H127" s="305" t="s">
        <v>1037</v>
      </c>
      <c r="I127" s="305" t="s">
        <v>989</v>
      </c>
      <c r="J127" s="305" t="s">
        <v>1038</v>
      </c>
      <c r="K127" s="353"/>
    </row>
    <row r="128" s="1" customFormat="1" ht="15" customHeight="1">
      <c r="B128" s="350"/>
      <c r="C128" s="305" t="s">
        <v>935</v>
      </c>
      <c r="D128" s="305"/>
      <c r="E128" s="305"/>
      <c r="F128" s="328" t="s">
        <v>987</v>
      </c>
      <c r="G128" s="305"/>
      <c r="H128" s="305" t="s">
        <v>1039</v>
      </c>
      <c r="I128" s="305" t="s">
        <v>989</v>
      </c>
      <c r="J128" s="305" t="s">
        <v>1038</v>
      </c>
      <c r="K128" s="353"/>
    </row>
    <row r="129" s="1" customFormat="1" ht="15" customHeight="1">
      <c r="B129" s="350"/>
      <c r="C129" s="305" t="s">
        <v>998</v>
      </c>
      <c r="D129" s="305"/>
      <c r="E129" s="305"/>
      <c r="F129" s="328" t="s">
        <v>993</v>
      </c>
      <c r="G129" s="305"/>
      <c r="H129" s="305" t="s">
        <v>999</v>
      </c>
      <c r="I129" s="305" t="s">
        <v>989</v>
      </c>
      <c r="J129" s="305">
        <v>15</v>
      </c>
      <c r="K129" s="353"/>
    </row>
    <row r="130" s="1" customFormat="1" ht="15" customHeight="1">
      <c r="B130" s="350"/>
      <c r="C130" s="331" t="s">
        <v>1000</v>
      </c>
      <c r="D130" s="331"/>
      <c r="E130" s="331"/>
      <c r="F130" s="332" t="s">
        <v>993</v>
      </c>
      <c r="G130" s="331"/>
      <c r="H130" s="331" t="s">
        <v>1001</v>
      </c>
      <c r="I130" s="331" t="s">
        <v>989</v>
      </c>
      <c r="J130" s="331">
        <v>15</v>
      </c>
      <c r="K130" s="353"/>
    </row>
    <row r="131" s="1" customFormat="1" ht="15" customHeight="1">
      <c r="B131" s="350"/>
      <c r="C131" s="331" t="s">
        <v>1002</v>
      </c>
      <c r="D131" s="331"/>
      <c r="E131" s="331"/>
      <c r="F131" s="332" t="s">
        <v>993</v>
      </c>
      <c r="G131" s="331"/>
      <c r="H131" s="331" t="s">
        <v>1003</v>
      </c>
      <c r="I131" s="331" t="s">
        <v>989</v>
      </c>
      <c r="J131" s="331">
        <v>20</v>
      </c>
      <c r="K131" s="353"/>
    </row>
    <row r="132" s="1" customFormat="1" ht="15" customHeight="1">
      <c r="B132" s="350"/>
      <c r="C132" s="331" t="s">
        <v>1004</v>
      </c>
      <c r="D132" s="331"/>
      <c r="E132" s="331"/>
      <c r="F132" s="332" t="s">
        <v>993</v>
      </c>
      <c r="G132" s="331"/>
      <c r="H132" s="331" t="s">
        <v>1005</v>
      </c>
      <c r="I132" s="331" t="s">
        <v>989</v>
      </c>
      <c r="J132" s="331">
        <v>20</v>
      </c>
      <c r="K132" s="353"/>
    </row>
    <row r="133" s="1" customFormat="1" ht="15" customHeight="1">
      <c r="B133" s="350"/>
      <c r="C133" s="305" t="s">
        <v>992</v>
      </c>
      <c r="D133" s="305"/>
      <c r="E133" s="305"/>
      <c r="F133" s="328" t="s">
        <v>993</v>
      </c>
      <c r="G133" s="305"/>
      <c r="H133" s="305" t="s">
        <v>1027</v>
      </c>
      <c r="I133" s="305" t="s">
        <v>989</v>
      </c>
      <c r="J133" s="305">
        <v>50</v>
      </c>
      <c r="K133" s="353"/>
    </row>
    <row r="134" s="1" customFormat="1" ht="15" customHeight="1">
      <c r="B134" s="350"/>
      <c r="C134" s="305" t="s">
        <v>1006</v>
      </c>
      <c r="D134" s="305"/>
      <c r="E134" s="305"/>
      <c r="F134" s="328" t="s">
        <v>993</v>
      </c>
      <c r="G134" s="305"/>
      <c r="H134" s="305" t="s">
        <v>1027</v>
      </c>
      <c r="I134" s="305" t="s">
        <v>989</v>
      </c>
      <c r="J134" s="305">
        <v>50</v>
      </c>
      <c r="K134" s="353"/>
    </row>
    <row r="135" s="1" customFormat="1" ht="15" customHeight="1">
      <c r="B135" s="350"/>
      <c r="C135" s="305" t="s">
        <v>1012</v>
      </c>
      <c r="D135" s="305"/>
      <c r="E135" s="305"/>
      <c r="F135" s="328" t="s">
        <v>993</v>
      </c>
      <c r="G135" s="305"/>
      <c r="H135" s="305" t="s">
        <v>1027</v>
      </c>
      <c r="I135" s="305" t="s">
        <v>989</v>
      </c>
      <c r="J135" s="305">
        <v>50</v>
      </c>
      <c r="K135" s="353"/>
    </row>
    <row r="136" s="1" customFormat="1" ht="15" customHeight="1">
      <c r="B136" s="350"/>
      <c r="C136" s="305" t="s">
        <v>1014</v>
      </c>
      <c r="D136" s="305"/>
      <c r="E136" s="305"/>
      <c r="F136" s="328" t="s">
        <v>993</v>
      </c>
      <c r="G136" s="305"/>
      <c r="H136" s="305" t="s">
        <v>1027</v>
      </c>
      <c r="I136" s="305" t="s">
        <v>989</v>
      </c>
      <c r="J136" s="305">
        <v>50</v>
      </c>
      <c r="K136" s="353"/>
    </row>
    <row r="137" s="1" customFormat="1" ht="15" customHeight="1">
      <c r="B137" s="350"/>
      <c r="C137" s="305" t="s">
        <v>1015</v>
      </c>
      <c r="D137" s="305"/>
      <c r="E137" s="305"/>
      <c r="F137" s="328" t="s">
        <v>993</v>
      </c>
      <c r="G137" s="305"/>
      <c r="H137" s="305" t="s">
        <v>1040</v>
      </c>
      <c r="I137" s="305" t="s">
        <v>989</v>
      </c>
      <c r="J137" s="305">
        <v>255</v>
      </c>
      <c r="K137" s="353"/>
    </row>
    <row r="138" s="1" customFormat="1" ht="15" customHeight="1">
      <c r="B138" s="350"/>
      <c r="C138" s="305" t="s">
        <v>1017</v>
      </c>
      <c r="D138" s="305"/>
      <c r="E138" s="305"/>
      <c r="F138" s="328" t="s">
        <v>987</v>
      </c>
      <c r="G138" s="305"/>
      <c r="H138" s="305" t="s">
        <v>1041</v>
      </c>
      <c r="I138" s="305" t="s">
        <v>1019</v>
      </c>
      <c r="J138" s="305"/>
      <c r="K138" s="353"/>
    </row>
    <row r="139" s="1" customFormat="1" ht="15" customHeight="1">
      <c r="B139" s="350"/>
      <c r="C139" s="305" t="s">
        <v>1020</v>
      </c>
      <c r="D139" s="305"/>
      <c r="E139" s="305"/>
      <c r="F139" s="328" t="s">
        <v>987</v>
      </c>
      <c r="G139" s="305"/>
      <c r="H139" s="305" t="s">
        <v>1042</v>
      </c>
      <c r="I139" s="305" t="s">
        <v>1022</v>
      </c>
      <c r="J139" s="305"/>
      <c r="K139" s="353"/>
    </row>
    <row r="140" s="1" customFormat="1" ht="15" customHeight="1">
      <c r="B140" s="350"/>
      <c r="C140" s="305" t="s">
        <v>1023</v>
      </c>
      <c r="D140" s="305"/>
      <c r="E140" s="305"/>
      <c r="F140" s="328" t="s">
        <v>987</v>
      </c>
      <c r="G140" s="305"/>
      <c r="H140" s="305" t="s">
        <v>1023</v>
      </c>
      <c r="I140" s="305" t="s">
        <v>1022</v>
      </c>
      <c r="J140" s="305"/>
      <c r="K140" s="353"/>
    </row>
    <row r="141" s="1" customFormat="1" ht="15" customHeight="1">
      <c r="B141" s="350"/>
      <c r="C141" s="305" t="s">
        <v>36</v>
      </c>
      <c r="D141" s="305"/>
      <c r="E141" s="305"/>
      <c r="F141" s="328" t="s">
        <v>987</v>
      </c>
      <c r="G141" s="305"/>
      <c r="H141" s="305" t="s">
        <v>1043</v>
      </c>
      <c r="I141" s="305" t="s">
        <v>1022</v>
      </c>
      <c r="J141" s="305"/>
      <c r="K141" s="353"/>
    </row>
    <row r="142" s="1" customFormat="1" ht="15" customHeight="1">
      <c r="B142" s="350"/>
      <c r="C142" s="305" t="s">
        <v>1044</v>
      </c>
      <c r="D142" s="305"/>
      <c r="E142" s="305"/>
      <c r="F142" s="328" t="s">
        <v>987</v>
      </c>
      <c r="G142" s="305"/>
      <c r="H142" s="305" t="s">
        <v>1045</v>
      </c>
      <c r="I142" s="305" t="s">
        <v>1022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1046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981</v>
      </c>
      <c r="D148" s="320"/>
      <c r="E148" s="320"/>
      <c r="F148" s="320" t="s">
        <v>982</v>
      </c>
      <c r="G148" s="321"/>
      <c r="H148" s="320" t="s">
        <v>52</v>
      </c>
      <c r="I148" s="320" t="s">
        <v>55</v>
      </c>
      <c r="J148" s="320" t="s">
        <v>983</v>
      </c>
      <c r="K148" s="319"/>
    </row>
    <row r="149" s="1" customFormat="1" ht="17.25" customHeight="1">
      <c r="B149" s="317"/>
      <c r="C149" s="322" t="s">
        <v>984</v>
      </c>
      <c r="D149" s="322"/>
      <c r="E149" s="322"/>
      <c r="F149" s="323" t="s">
        <v>985</v>
      </c>
      <c r="G149" s="324"/>
      <c r="H149" s="322"/>
      <c r="I149" s="322"/>
      <c r="J149" s="322" t="s">
        <v>986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990</v>
      </c>
      <c r="D151" s="305"/>
      <c r="E151" s="305"/>
      <c r="F151" s="358" t="s">
        <v>987</v>
      </c>
      <c r="G151" s="305"/>
      <c r="H151" s="357" t="s">
        <v>1027</v>
      </c>
      <c r="I151" s="357" t="s">
        <v>989</v>
      </c>
      <c r="J151" s="357">
        <v>120</v>
      </c>
      <c r="K151" s="353"/>
    </row>
    <row r="152" s="1" customFormat="1" ht="15" customHeight="1">
      <c r="B152" s="330"/>
      <c r="C152" s="357" t="s">
        <v>1036</v>
      </c>
      <c r="D152" s="305"/>
      <c r="E152" s="305"/>
      <c r="F152" s="358" t="s">
        <v>987</v>
      </c>
      <c r="G152" s="305"/>
      <c r="H152" s="357" t="s">
        <v>1047</v>
      </c>
      <c r="I152" s="357" t="s">
        <v>989</v>
      </c>
      <c r="J152" s="357" t="s">
        <v>1038</v>
      </c>
      <c r="K152" s="353"/>
    </row>
    <row r="153" s="1" customFormat="1" ht="15" customHeight="1">
      <c r="B153" s="330"/>
      <c r="C153" s="357" t="s">
        <v>935</v>
      </c>
      <c r="D153" s="305"/>
      <c r="E153" s="305"/>
      <c r="F153" s="358" t="s">
        <v>987</v>
      </c>
      <c r="G153" s="305"/>
      <c r="H153" s="357" t="s">
        <v>1048</v>
      </c>
      <c r="I153" s="357" t="s">
        <v>989</v>
      </c>
      <c r="J153" s="357" t="s">
        <v>1038</v>
      </c>
      <c r="K153" s="353"/>
    </row>
    <row r="154" s="1" customFormat="1" ht="15" customHeight="1">
      <c r="B154" s="330"/>
      <c r="C154" s="357" t="s">
        <v>992</v>
      </c>
      <c r="D154" s="305"/>
      <c r="E154" s="305"/>
      <c r="F154" s="358" t="s">
        <v>993</v>
      </c>
      <c r="G154" s="305"/>
      <c r="H154" s="357" t="s">
        <v>1027</v>
      </c>
      <c r="I154" s="357" t="s">
        <v>989</v>
      </c>
      <c r="J154" s="357">
        <v>50</v>
      </c>
      <c r="K154" s="353"/>
    </row>
    <row r="155" s="1" customFormat="1" ht="15" customHeight="1">
      <c r="B155" s="330"/>
      <c r="C155" s="357" t="s">
        <v>995</v>
      </c>
      <c r="D155" s="305"/>
      <c r="E155" s="305"/>
      <c r="F155" s="358" t="s">
        <v>987</v>
      </c>
      <c r="G155" s="305"/>
      <c r="H155" s="357" t="s">
        <v>1027</v>
      </c>
      <c r="I155" s="357" t="s">
        <v>997</v>
      </c>
      <c r="J155" s="357"/>
      <c r="K155" s="353"/>
    </row>
    <row r="156" s="1" customFormat="1" ht="15" customHeight="1">
      <c r="B156" s="330"/>
      <c r="C156" s="357" t="s">
        <v>1006</v>
      </c>
      <c r="D156" s="305"/>
      <c r="E156" s="305"/>
      <c r="F156" s="358" t="s">
        <v>993</v>
      </c>
      <c r="G156" s="305"/>
      <c r="H156" s="357" t="s">
        <v>1027</v>
      </c>
      <c r="I156" s="357" t="s">
        <v>989</v>
      </c>
      <c r="J156" s="357">
        <v>50</v>
      </c>
      <c r="K156" s="353"/>
    </row>
    <row r="157" s="1" customFormat="1" ht="15" customHeight="1">
      <c r="B157" s="330"/>
      <c r="C157" s="357" t="s">
        <v>1014</v>
      </c>
      <c r="D157" s="305"/>
      <c r="E157" s="305"/>
      <c r="F157" s="358" t="s">
        <v>993</v>
      </c>
      <c r="G157" s="305"/>
      <c r="H157" s="357" t="s">
        <v>1027</v>
      </c>
      <c r="I157" s="357" t="s">
        <v>989</v>
      </c>
      <c r="J157" s="357">
        <v>50</v>
      </c>
      <c r="K157" s="353"/>
    </row>
    <row r="158" s="1" customFormat="1" ht="15" customHeight="1">
      <c r="B158" s="330"/>
      <c r="C158" s="357" t="s">
        <v>1012</v>
      </c>
      <c r="D158" s="305"/>
      <c r="E158" s="305"/>
      <c r="F158" s="358" t="s">
        <v>993</v>
      </c>
      <c r="G158" s="305"/>
      <c r="H158" s="357" t="s">
        <v>1027</v>
      </c>
      <c r="I158" s="357" t="s">
        <v>989</v>
      </c>
      <c r="J158" s="357">
        <v>50</v>
      </c>
      <c r="K158" s="353"/>
    </row>
    <row r="159" s="1" customFormat="1" ht="15" customHeight="1">
      <c r="B159" s="330"/>
      <c r="C159" s="357" t="s">
        <v>117</v>
      </c>
      <c r="D159" s="305"/>
      <c r="E159" s="305"/>
      <c r="F159" s="358" t="s">
        <v>987</v>
      </c>
      <c r="G159" s="305"/>
      <c r="H159" s="357" t="s">
        <v>1049</v>
      </c>
      <c r="I159" s="357" t="s">
        <v>989</v>
      </c>
      <c r="J159" s="357" t="s">
        <v>1050</v>
      </c>
      <c r="K159" s="353"/>
    </row>
    <row r="160" s="1" customFormat="1" ht="15" customHeight="1">
      <c r="B160" s="330"/>
      <c r="C160" s="357" t="s">
        <v>1051</v>
      </c>
      <c r="D160" s="305"/>
      <c r="E160" s="305"/>
      <c r="F160" s="358" t="s">
        <v>987</v>
      </c>
      <c r="G160" s="305"/>
      <c r="H160" s="357" t="s">
        <v>1052</v>
      </c>
      <c r="I160" s="357" t="s">
        <v>1022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1053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981</v>
      </c>
      <c r="D166" s="320"/>
      <c r="E166" s="320"/>
      <c r="F166" s="320" t="s">
        <v>982</v>
      </c>
      <c r="G166" s="362"/>
      <c r="H166" s="363" t="s">
        <v>52</v>
      </c>
      <c r="I166" s="363" t="s">
        <v>55</v>
      </c>
      <c r="J166" s="320" t="s">
        <v>983</v>
      </c>
      <c r="K166" s="297"/>
    </row>
    <row r="167" s="1" customFormat="1" ht="17.25" customHeight="1">
      <c r="B167" s="298"/>
      <c r="C167" s="322" t="s">
        <v>984</v>
      </c>
      <c r="D167" s="322"/>
      <c r="E167" s="322"/>
      <c r="F167" s="323" t="s">
        <v>985</v>
      </c>
      <c r="G167" s="364"/>
      <c r="H167" s="365"/>
      <c r="I167" s="365"/>
      <c r="J167" s="322" t="s">
        <v>986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990</v>
      </c>
      <c r="D169" s="305"/>
      <c r="E169" s="305"/>
      <c r="F169" s="328" t="s">
        <v>987</v>
      </c>
      <c r="G169" s="305"/>
      <c r="H169" s="305" t="s">
        <v>1027</v>
      </c>
      <c r="I169" s="305" t="s">
        <v>989</v>
      </c>
      <c r="J169" s="305">
        <v>120</v>
      </c>
      <c r="K169" s="353"/>
    </row>
    <row r="170" s="1" customFormat="1" ht="15" customHeight="1">
      <c r="B170" s="330"/>
      <c r="C170" s="305" t="s">
        <v>1036</v>
      </c>
      <c r="D170" s="305"/>
      <c r="E170" s="305"/>
      <c r="F170" s="328" t="s">
        <v>987</v>
      </c>
      <c r="G170" s="305"/>
      <c r="H170" s="305" t="s">
        <v>1037</v>
      </c>
      <c r="I170" s="305" t="s">
        <v>989</v>
      </c>
      <c r="J170" s="305" t="s">
        <v>1038</v>
      </c>
      <c r="K170" s="353"/>
    </row>
    <row r="171" s="1" customFormat="1" ht="15" customHeight="1">
      <c r="B171" s="330"/>
      <c r="C171" s="305" t="s">
        <v>935</v>
      </c>
      <c r="D171" s="305"/>
      <c r="E171" s="305"/>
      <c r="F171" s="328" t="s">
        <v>987</v>
      </c>
      <c r="G171" s="305"/>
      <c r="H171" s="305" t="s">
        <v>1054</v>
      </c>
      <c r="I171" s="305" t="s">
        <v>989</v>
      </c>
      <c r="J171" s="305" t="s">
        <v>1038</v>
      </c>
      <c r="K171" s="353"/>
    </row>
    <row r="172" s="1" customFormat="1" ht="15" customHeight="1">
      <c r="B172" s="330"/>
      <c r="C172" s="305" t="s">
        <v>992</v>
      </c>
      <c r="D172" s="305"/>
      <c r="E172" s="305"/>
      <c r="F172" s="328" t="s">
        <v>993</v>
      </c>
      <c r="G172" s="305"/>
      <c r="H172" s="305" t="s">
        <v>1054</v>
      </c>
      <c r="I172" s="305" t="s">
        <v>989</v>
      </c>
      <c r="J172" s="305">
        <v>50</v>
      </c>
      <c r="K172" s="353"/>
    </row>
    <row r="173" s="1" customFormat="1" ht="15" customHeight="1">
      <c r="B173" s="330"/>
      <c r="C173" s="305" t="s">
        <v>995</v>
      </c>
      <c r="D173" s="305"/>
      <c r="E173" s="305"/>
      <c r="F173" s="328" t="s">
        <v>987</v>
      </c>
      <c r="G173" s="305"/>
      <c r="H173" s="305" t="s">
        <v>1054</v>
      </c>
      <c r="I173" s="305" t="s">
        <v>997</v>
      </c>
      <c r="J173" s="305"/>
      <c r="K173" s="353"/>
    </row>
    <row r="174" s="1" customFormat="1" ht="15" customHeight="1">
      <c r="B174" s="330"/>
      <c r="C174" s="305" t="s">
        <v>1006</v>
      </c>
      <c r="D174" s="305"/>
      <c r="E174" s="305"/>
      <c r="F174" s="328" t="s">
        <v>993</v>
      </c>
      <c r="G174" s="305"/>
      <c r="H174" s="305" t="s">
        <v>1054</v>
      </c>
      <c r="I174" s="305" t="s">
        <v>989</v>
      </c>
      <c r="J174" s="305">
        <v>50</v>
      </c>
      <c r="K174" s="353"/>
    </row>
    <row r="175" s="1" customFormat="1" ht="15" customHeight="1">
      <c r="B175" s="330"/>
      <c r="C175" s="305" t="s">
        <v>1014</v>
      </c>
      <c r="D175" s="305"/>
      <c r="E175" s="305"/>
      <c r="F175" s="328" t="s">
        <v>993</v>
      </c>
      <c r="G175" s="305"/>
      <c r="H175" s="305" t="s">
        <v>1054</v>
      </c>
      <c r="I175" s="305" t="s">
        <v>989</v>
      </c>
      <c r="J175" s="305">
        <v>50</v>
      </c>
      <c r="K175" s="353"/>
    </row>
    <row r="176" s="1" customFormat="1" ht="15" customHeight="1">
      <c r="B176" s="330"/>
      <c r="C176" s="305" t="s">
        <v>1012</v>
      </c>
      <c r="D176" s="305"/>
      <c r="E176" s="305"/>
      <c r="F176" s="328" t="s">
        <v>993</v>
      </c>
      <c r="G176" s="305"/>
      <c r="H176" s="305" t="s">
        <v>1054</v>
      </c>
      <c r="I176" s="305" t="s">
        <v>989</v>
      </c>
      <c r="J176" s="305">
        <v>50</v>
      </c>
      <c r="K176" s="353"/>
    </row>
    <row r="177" s="1" customFormat="1" ht="15" customHeight="1">
      <c r="B177" s="330"/>
      <c r="C177" s="305" t="s">
        <v>128</v>
      </c>
      <c r="D177" s="305"/>
      <c r="E177" s="305"/>
      <c r="F177" s="328" t="s">
        <v>987</v>
      </c>
      <c r="G177" s="305"/>
      <c r="H177" s="305" t="s">
        <v>1055</v>
      </c>
      <c r="I177" s="305" t="s">
        <v>1056</v>
      </c>
      <c r="J177" s="305"/>
      <c r="K177" s="353"/>
    </row>
    <row r="178" s="1" customFormat="1" ht="15" customHeight="1">
      <c r="B178" s="330"/>
      <c r="C178" s="305" t="s">
        <v>55</v>
      </c>
      <c r="D178" s="305"/>
      <c r="E178" s="305"/>
      <c r="F178" s="328" t="s">
        <v>987</v>
      </c>
      <c r="G178" s="305"/>
      <c r="H178" s="305" t="s">
        <v>1057</v>
      </c>
      <c r="I178" s="305" t="s">
        <v>1058</v>
      </c>
      <c r="J178" s="305">
        <v>1</v>
      </c>
      <c r="K178" s="353"/>
    </row>
    <row r="179" s="1" customFormat="1" ht="15" customHeight="1">
      <c r="B179" s="330"/>
      <c r="C179" s="305" t="s">
        <v>51</v>
      </c>
      <c r="D179" s="305"/>
      <c r="E179" s="305"/>
      <c r="F179" s="328" t="s">
        <v>987</v>
      </c>
      <c r="G179" s="305"/>
      <c r="H179" s="305" t="s">
        <v>1059</v>
      </c>
      <c r="I179" s="305" t="s">
        <v>989</v>
      </c>
      <c r="J179" s="305">
        <v>20</v>
      </c>
      <c r="K179" s="353"/>
    </row>
    <row r="180" s="1" customFormat="1" ht="15" customHeight="1">
      <c r="B180" s="330"/>
      <c r="C180" s="305" t="s">
        <v>52</v>
      </c>
      <c r="D180" s="305"/>
      <c r="E180" s="305"/>
      <c r="F180" s="328" t="s">
        <v>987</v>
      </c>
      <c r="G180" s="305"/>
      <c r="H180" s="305" t="s">
        <v>1060</v>
      </c>
      <c r="I180" s="305" t="s">
        <v>989</v>
      </c>
      <c r="J180" s="305">
        <v>255</v>
      </c>
      <c r="K180" s="353"/>
    </row>
    <row r="181" s="1" customFormat="1" ht="15" customHeight="1">
      <c r="B181" s="330"/>
      <c r="C181" s="305" t="s">
        <v>129</v>
      </c>
      <c r="D181" s="305"/>
      <c r="E181" s="305"/>
      <c r="F181" s="328" t="s">
        <v>987</v>
      </c>
      <c r="G181" s="305"/>
      <c r="H181" s="305" t="s">
        <v>951</v>
      </c>
      <c r="I181" s="305" t="s">
        <v>989</v>
      </c>
      <c r="J181" s="305">
        <v>10</v>
      </c>
      <c r="K181" s="353"/>
    </row>
    <row r="182" s="1" customFormat="1" ht="15" customHeight="1">
      <c r="B182" s="330"/>
      <c r="C182" s="305" t="s">
        <v>130</v>
      </c>
      <c r="D182" s="305"/>
      <c r="E182" s="305"/>
      <c r="F182" s="328" t="s">
        <v>987</v>
      </c>
      <c r="G182" s="305"/>
      <c r="H182" s="305" t="s">
        <v>1061</v>
      </c>
      <c r="I182" s="305" t="s">
        <v>1022</v>
      </c>
      <c r="J182" s="305"/>
      <c r="K182" s="353"/>
    </row>
    <row r="183" s="1" customFormat="1" ht="15" customHeight="1">
      <c r="B183" s="330"/>
      <c r="C183" s="305" t="s">
        <v>1062</v>
      </c>
      <c r="D183" s="305"/>
      <c r="E183" s="305"/>
      <c r="F183" s="328" t="s">
        <v>987</v>
      </c>
      <c r="G183" s="305"/>
      <c r="H183" s="305" t="s">
        <v>1063</v>
      </c>
      <c r="I183" s="305" t="s">
        <v>1022</v>
      </c>
      <c r="J183" s="305"/>
      <c r="K183" s="353"/>
    </row>
    <row r="184" s="1" customFormat="1" ht="15" customHeight="1">
      <c r="B184" s="330"/>
      <c r="C184" s="305" t="s">
        <v>1051</v>
      </c>
      <c r="D184" s="305"/>
      <c r="E184" s="305"/>
      <c r="F184" s="328" t="s">
        <v>987</v>
      </c>
      <c r="G184" s="305"/>
      <c r="H184" s="305" t="s">
        <v>1064</v>
      </c>
      <c r="I184" s="305" t="s">
        <v>1022</v>
      </c>
      <c r="J184" s="305"/>
      <c r="K184" s="353"/>
    </row>
    <row r="185" s="1" customFormat="1" ht="15" customHeight="1">
      <c r="B185" s="330"/>
      <c r="C185" s="305" t="s">
        <v>132</v>
      </c>
      <c r="D185" s="305"/>
      <c r="E185" s="305"/>
      <c r="F185" s="328" t="s">
        <v>993</v>
      </c>
      <c r="G185" s="305"/>
      <c r="H185" s="305" t="s">
        <v>1065</v>
      </c>
      <c r="I185" s="305" t="s">
        <v>989</v>
      </c>
      <c r="J185" s="305">
        <v>50</v>
      </c>
      <c r="K185" s="353"/>
    </row>
    <row r="186" s="1" customFormat="1" ht="15" customHeight="1">
      <c r="B186" s="330"/>
      <c r="C186" s="305" t="s">
        <v>1066</v>
      </c>
      <c r="D186" s="305"/>
      <c r="E186" s="305"/>
      <c r="F186" s="328" t="s">
        <v>993</v>
      </c>
      <c r="G186" s="305"/>
      <c r="H186" s="305" t="s">
        <v>1067</v>
      </c>
      <c r="I186" s="305" t="s">
        <v>1068</v>
      </c>
      <c r="J186" s="305"/>
      <c r="K186" s="353"/>
    </row>
    <row r="187" s="1" customFormat="1" ht="15" customHeight="1">
      <c r="B187" s="330"/>
      <c r="C187" s="305" t="s">
        <v>1069</v>
      </c>
      <c r="D187" s="305"/>
      <c r="E187" s="305"/>
      <c r="F187" s="328" t="s">
        <v>993</v>
      </c>
      <c r="G187" s="305"/>
      <c r="H187" s="305" t="s">
        <v>1070</v>
      </c>
      <c r="I187" s="305" t="s">
        <v>1068</v>
      </c>
      <c r="J187" s="305"/>
      <c r="K187" s="353"/>
    </row>
    <row r="188" s="1" customFormat="1" ht="15" customHeight="1">
      <c r="B188" s="330"/>
      <c r="C188" s="305" t="s">
        <v>1071</v>
      </c>
      <c r="D188" s="305"/>
      <c r="E188" s="305"/>
      <c r="F188" s="328" t="s">
        <v>993</v>
      </c>
      <c r="G188" s="305"/>
      <c r="H188" s="305" t="s">
        <v>1072</v>
      </c>
      <c r="I188" s="305" t="s">
        <v>1068</v>
      </c>
      <c r="J188" s="305"/>
      <c r="K188" s="353"/>
    </row>
    <row r="189" s="1" customFormat="1" ht="15" customHeight="1">
      <c r="B189" s="330"/>
      <c r="C189" s="366" t="s">
        <v>1073</v>
      </c>
      <c r="D189" s="305"/>
      <c r="E189" s="305"/>
      <c r="F189" s="328" t="s">
        <v>993</v>
      </c>
      <c r="G189" s="305"/>
      <c r="H189" s="305" t="s">
        <v>1074</v>
      </c>
      <c r="I189" s="305" t="s">
        <v>1075</v>
      </c>
      <c r="J189" s="367" t="s">
        <v>1076</v>
      </c>
      <c r="K189" s="353"/>
    </row>
    <row r="190" s="1" customFormat="1" ht="15" customHeight="1">
      <c r="B190" s="330"/>
      <c r="C190" s="366" t="s">
        <v>40</v>
      </c>
      <c r="D190" s="305"/>
      <c r="E190" s="305"/>
      <c r="F190" s="328" t="s">
        <v>987</v>
      </c>
      <c r="G190" s="305"/>
      <c r="H190" s="302" t="s">
        <v>1077</v>
      </c>
      <c r="I190" s="305" t="s">
        <v>1078</v>
      </c>
      <c r="J190" s="305"/>
      <c r="K190" s="353"/>
    </row>
    <row r="191" s="1" customFormat="1" ht="15" customHeight="1">
      <c r="B191" s="330"/>
      <c r="C191" s="366" t="s">
        <v>1079</v>
      </c>
      <c r="D191" s="305"/>
      <c r="E191" s="305"/>
      <c r="F191" s="328" t="s">
        <v>987</v>
      </c>
      <c r="G191" s="305"/>
      <c r="H191" s="305" t="s">
        <v>1080</v>
      </c>
      <c r="I191" s="305" t="s">
        <v>1022</v>
      </c>
      <c r="J191" s="305"/>
      <c r="K191" s="353"/>
    </row>
    <row r="192" s="1" customFormat="1" ht="15" customHeight="1">
      <c r="B192" s="330"/>
      <c r="C192" s="366" t="s">
        <v>1081</v>
      </c>
      <c r="D192" s="305"/>
      <c r="E192" s="305"/>
      <c r="F192" s="328" t="s">
        <v>987</v>
      </c>
      <c r="G192" s="305"/>
      <c r="H192" s="305" t="s">
        <v>1082</v>
      </c>
      <c r="I192" s="305" t="s">
        <v>1022</v>
      </c>
      <c r="J192" s="305"/>
      <c r="K192" s="353"/>
    </row>
    <row r="193" s="1" customFormat="1" ht="15" customHeight="1">
      <c r="B193" s="330"/>
      <c r="C193" s="366" t="s">
        <v>1083</v>
      </c>
      <c r="D193" s="305"/>
      <c r="E193" s="305"/>
      <c r="F193" s="328" t="s">
        <v>993</v>
      </c>
      <c r="G193" s="305"/>
      <c r="H193" s="305" t="s">
        <v>1084</v>
      </c>
      <c r="I193" s="305" t="s">
        <v>1022</v>
      </c>
      <c r="J193" s="305"/>
      <c r="K193" s="353"/>
    </row>
    <row r="194" s="1" customFormat="1" ht="15" customHeight="1">
      <c r="B194" s="359"/>
      <c r="C194" s="368"/>
      <c r="D194" s="339"/>
      <c r="E194" s="339"/>
      <c r="F194" s="339"/>
      <c r="G194" s="339"/>
      <c r="H194" s="339"/>
      <c r="I194" s="339"/>
      <c r="J194" s="339"/>
      <c r="K194" s="360"/>
    </row>
    <row r="195" s="1" customFormat="1" ht="18.75" customHeight="1">
      <c r="B195" s="341"/>
      <c r="C195" s="351"/>
      <c r="D195" s="351"/>
      <c r="E195" s="351"/>
      <c r="F195" s="361"/>
      <c r="G195" s="351"/>
      <c r="H195" s="351"/>
      <c r="I195" s="351"/>
      <c r="J195" s="351"/>
      <c r="K195" s="341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</row>
    <row r="198" s="1" customFormat="1" ht="13.5">
      <c r="B198" s="292"/>
      <c r="C198" s="293"/>
      <c r="D198" s="293"/>
      <c r="E198" s="293"/>
      <c r="F198" s="293"/>
      <c r="G198" s="293"/>
      <c r="H198" s="293"/>
      <c r="I198" s="293"/>
      <c r="J198" s="293"/>
      <c r="K198" s="294"/>
    </row>
    <row r="199" s="1" customFormat="1" ht="21">
      <c r="B199" s="295"/>
      <c r="C199" s="296" t="s">
        <v>1085</v>
      </c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5.5" customHeight="1">
      <c r="B200" s="295"/>
      <c r="C200" s="369" t="s">
        <v>1086</v>
      </c>
      <c r="D200" s="369"/>
      <c r="E200" s="369"/>
      <c r="F200" s="369" t="s">
        <v>1087</v>
      </c>
      <c r="G200" s="370"/>
      <c r="H200" s="369" t="s">
        <v>1088</v>
      </c>
      <c r="I200" s="369"/>
      <c r="J200" s="369"/>
      <c r="K200" s="297"/>
    </row>
    <row r="201" s="1" customFormat="1" ht="5.25" customHeight="1">
      <c r="B201" s="330"/>
      <c r="C201" s="325"/>
      <c r="D201" s="325"/>
      <c r="E201" s="325"/>
      <c r="F201" s="325"/>
      <c r="G201" s="351"/>
      <c r="H201" s="325"/>
      <c r="I201" s="325"/>
      <c r="J201" s="325"/>
      <c r="K201" s="353"/>
    </row>
    <row r="202" s="1" customFormat="1" ht="15" customHeight="1">
      <c r="B202" s="330"/>
      <c r="C202" s="305" t="s">
        <v>1078</v>
      </c>
      <c r="D202" s="305"/>
      <c r="E202" s="305"/>
      <c r="F202" s="328" t="s">
        <v>41</v>
      </c>
      <c r="G202" s="305"/>
      <c r="H202" s="305" t="s">
        <v>1089</v>
      </c>
      <c r="I202" s="305"/>
      <c r="J202" s="305"/>
      <c r="K202" s="353"/>
    </row>
    <row r="203" s="1" customFormat="1" ht="15" customHeight="1">
      <c r="B203" s="330"/>
      <c r="C203" s="305"/>
      <c r="D203" s="305"/>
      <c r="E203" s="305"/>
      <c r="F203" s="328" t="s">
        <v>42</v>
      </c>
      <c r="G203" s="305"/>
      <c r="H203" s="305" t="s">
        <v>1090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45</v>
      </c>
      <c r="G204" s="305"/>
      <c r="H204" s="305" t="s">
        <v>1091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43</v>
      </c>
      <c r="G205" s="305"/>
      <c r="H205" s="305" t="s">
        <v>1092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44</v>
      </c>
      <c r="G206" s="305"/>
      <c r="H206" s="305" t="s">
        <v>1093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/>
      <c r="G207" s="305"/>
      <c r="H207" s="305"/>
      <c r="I207" s="305"/>
      <c r="J207" s="305"/>
      <c r="K207" s="353"/>
    </row>
    <row r="208" s="1" customFormat="1" ht="15" customHeight="1">
      <c r="B208" s="330"/>
      <c r="C208" s="305" t="s">
        <v>1034</v>
      </c>
      <c r="D208" s="305"/>
      <c r="E208" s="305"/>
      <c r="F208" s="328" t="s">
        <v>77</v>
      </c>
      <c r="G208" s="305"/>
      <c r="H208" s="305" t="s">
        <v>1094</v>
      </c>
      <c r="I208" s="305"/>
      <c r="J208" s="305"/>
      <c r="K208" s="353"/>
    </row>
    <row r="209" s="1" customFormat="1" ht="15" customHeight="1">
      <c r="B209" s="330"/>
      <c r="C209" s="305"/>
      <c r="D209" s="305"/>
      <c r="E209" s="305"/>
      <c r="F209" s="328" t="s">
        <v>931</v>
      </c>
      <c r="G209" s="305"/>
      <c r="H209" s="305" t="s">
        <v>932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929</v>
      </c>
      <c r="G210" s="305"/>
      <c r="H210" s="305" t="s">
        <v>1095</v>
      </c>
      <c r="I210" s="305"/>
      <c r="J210" s="305"/>
      <c r="K210" s="353"/>
    </row>
    <row r="211" s="1" customFormat="1" ht="15" customHeight="1">
      <c r="B211" s="371"/>
      <c r="C211" s="305"/>
      <c r="D211" s="305"/>
      <c r="E211" s="305"/>
      <c r="F211" s="328" t="s">
        <v>83</v>
      </c>
      <c r="G211" s="366"/>
      <c r="H211" s="357" t="s">
        <v>933</v>
      </c>
      <c r="I211" s="357"/>
      <c r="J211" s="357"/>
      <c r="K211" s="372"/>
    </row>
    <row r="212" s="1" customFormat="1" ht="15" customHeight="1">
      <c r="B212" s="371"/>
      <c r="C212" s="305"/>
      <c r="D212" s="305"/>
      <c r="E212" s="305"/>
      <c r="F212" s="328" t="s">
        <v>934</v>
      </c>
      <c r="G212" s="366"/>
      <c r="H212" s="357" t="s">
        <v>1096</v>
      </c>
      <c r="I212" s="357"/>
      <c r="J212" s="357"/>
      <c r="K212" s="372"/>
    </row>
    <row r="213" s="1" customFormat="1" ht="15" customHeight="1">
      <c r="B213" s="371"/>
      <c r="C213" s="305"/>
      <c r="D213" s="305"/>
      <c r="E213" s="305"/>
      <c r="F213" s="328"/>
      <c r="G213" s="366"/>
      <c r="H213" s="357"/>
      <c r="I213" s="357"/>
      <c r="J213" s="357"/>
      <c r="K213" s="372"/>
    </row>
    <row r="214" s="1" customFormat="1" ht="15" customHeight="1">
      <c r="B214" s="371"/>
      <c r="C214" s="305" t="s">
        <v>1058</v>
      </c>
      <c r="D214" s="305"/>
      <c r="E214" s="305"/>
      <c r="F214" s="328">
        <v>1</v>
      </c>
      <c r="G214" s="366"/>
      <c r="H214" s="357" t="s">
        <v>1097</v>
      </c>
      <c r="I214" s="357"/>
      <c r="J214" s="357"/>
      <c r="K214" s="372"/>
    </row>
    <row r="215" s="1" customFormat="1" ht="15" customHeight="1">
      <c r="B215" s="371"/>
      <c r="C215" s="305"/>
      <c r="D215" s="305"/>
      <c r="E215" s="305"/>
      <c r="F215" s="328">
        <v>2</v>
      </c>
      <c r="G215" s="366"/>
      <c r="H215" s="357" t="s">
        <v>1098</v>
      </c>
      <c r="I215" s="357"/>
      <c r="J215" s="357"/>
      <c r="K215" s="372"/>
    </row>
    <row r="216" s="1" customFormat="1" ht="15" customHeight="1">
      <c r="B216" s="371"/>
      <c r="C216" s="305"/>
      <c r="D216" s="305"/>
      <c r="E216" s="305"/>
      <c r="F216" s="328">
        <v>3</v>
      </c>
      <c r="G216" s="366"/>
      <c r="H216" s="357" t="s">
        <v>1099</v>
      </c>
      <c r="I216" s="357"/>
      <c r="J216" s="357"/>
      <c r="K216" s="372"/>
    </row>
    <row r="217" s="1" customFormat="1" ht="15" customHeight="1">
      <c r="B217" s="371"/>
      <c r="C217" s="305"/>
      <c r="D217" s="305"/>
      <c r="E217" s="305"/>
      <c r="F217" s="328">
        <v>4</v>
      </c>
      <c r="G217" s="366"/>
      <c r="H217" s="357" t="s">
        <v>1100</v>
      </c>
      <c r="I217" s="357"/>
      <c r="J217" s="357"/>
      <c r="K217" s="372"/>
    </row>
    <row r="218" s="1" customFormat="1" ht="12.75" customHeight="1">
      <c r="B218" s="373"/>
      <c r="C218" s="374"/>
      <c r="D218" s="374"/>
      <c r="E218" s="374"/>
      <c r="F218" s="374"/>
      <c r="G218" s="374"/>
      <c r="H218" s="374"/>
      <c r="I218" s="374"/>
      <c r="J218" s="374"/>
      <c r="K218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NOVÁK</dc:creator>
  <cp:lastModifiedBy>Petr NOVÁK</cp:lastModifiedBy>
  <dcterms:created xsi:type="dcterms:W3CDTF">2022-07-28T13:31:08Z</dcterms:created>
  <dcterms:modified xsi:type="dcterms:W3CDTF">2022-07-28T13:31:18Z</dcterms:modified>
</cp:coreProperties>
</file>