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0_2023 - Podkrovní ves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'110_2023 - Podkrovní vest...'!$C$81:$K$257</definedName>
    <definedName name="_xlnm.Print_Area" localSheetId="1">'110_2023 - Podkrovní vest...'!$C$4:$J$37,'110_2023 - Podkrovní vest...'!$C$43:$J$65,'110_2023 - Podkrovní vest...'!$C$71:$K$257</definedName>
    <definedName name="_xlnm.Print_Titles" localSheetId="1">'110_2023 - Podkrovní vest...'!$81:$81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/>
  <c r="P85"/>
  <c r="P84"/>
  <c r="F76"/>
  <c r="E74"/>
  <c r="F48"/>
  <c r="E46"/>
  <c r="J22"/>
  <c r="E22"/>
  <c r="J79"/>
  <c r="J21"/>
  <c r="J19"/>
  <c r="E19"/>
  <c r="J50"/>
  <c r="J18"/>
  <c r="J16"/>
  <c r="E16"/>
  <c r="F79"/>
  <c r="J15"/>
  <c r="J13"/>
  <c r="E13"/>
  <c r="F50"/>
  <c r="J12"/>
  <c r="J10"/>
  <c r="J76"/>
  <c i="1" r="L50"/>
  <c r="AM50"/>
  <c r="AM49"/>
  <c r="L49"/>
  <c r="AM47"/>
  <c r="L47"/>
  <c r="L45"/>
  <c r="L44"/>
  <c i="2" r="J211"/>
  <c r="BK156"/>
  <c r="J105"/>
  <c r="BK191"/>
  <c r="BK133"/>
  <c r="BK228"/>
  <c r="BK146"/>
  <c r="J236"/>
  <c r="BK199"/>
  <c r="J102"/>
  <c r="BK207"/>
  <c r="BK124"/>
  <c r="BK227"/>
  <c r="BK164"/>
  <c r="J252"/>
  <c r="J203"/>
  <c r="J133"/>
  <c r="BK232"/>
  <c r="J197"/>
  <c r="BK95"/>
  <c r="J161"/>
  <c r="BK252"/>
  <c r="BK186"/>
  <c r="BK111"/>
  <c r="J222"/>
  <c r="BK148"/>
  <c r="J100"/>
  <c r="J218"/>
  <c r="BK122"/>
  <c r="BK222"/>
  <c r="J139"/>
  <c r="BK238"/>
  <c r="J170"/>
  <c r="J130"/>
  <c r="BK209"/>
  <c r="BK130"/>
  <c r="J207"/>
  <c r="BK154"/>
  <c r="J188"/>
  <c r="BK142"/>
  <c r="J242"/>
  <c r="BK181"/>
  <c i="1" r="AS54"/>
  <c i="2" r="J199"/>
  <c r="BK256"/>
  <c r="BK205"/>
  <c r="J164"/>
  <c r="BK240"/>
  <c r="J159"/>
  <c r="BK102"/>
  <c r="BK188"/>
  <c r="BK136"/>
  <c r="J227"/>
  <c r="J150"/>
  <c r="J254"/>
  <c r="BK203"/>
  <c r="BK139"/>
  <c r="BK219"/>
  <c r="BK127"/>
  <c r="J240"/>
  <c r="BK176"/>
  <c r="BK230"/>
  <c r="J154"/>
  <c r="J256"/>
  <c r="J191"/>
  <c r="BK100"/>
  <c r="J201"/>
  <c r="J111"/>
  <c r="J209"/>
  <c r="BK161"/>
  <c r="J234"/>
  <c r="J186"/>
  <c r="J115"/>
  <c r="J228"/>
  <c r="BK168"/>
  <c r="BK92"/>
  <c r="BK224"/>
  <c r="BK115"/>
  <c r="J205"/>
  <c r="J156"/>
  <c r="BK242"/>
  <c r="J174"/>
  <c r="J127"/>
  <c r="BK226"/>
  <c r="BK178"/>
  <c r="BK89"/>
  <c r="BK170"/>
  <c r="BK113"/>
  <c r="BK197"/>
  <c r="BK159"/>
  <c r="BK236"/>
  <c r="J184"/>
  <c r="BK117"/>
  <c r="J224"/>
  <c r="J176"/>
  <c r="J232"/>
  <c r="J146"/>
  <c r="J92"/>
  <c r="J195"/>
  <c r="J148"/>
  <c r="J245"/>
  <c r="BK193"/>
  <c r="J142"/>
  <c r="BK234"/>
  <c r="BK163"/>
  <c r="BK249"/>
  <c r="BK150"/>
  <c r="J97"/>
  <c r="J193"/>
  <c r="BK152"/>
  <c r="J247"/>
  <c r="J152"/>
  <c r="J89"/>
  <c r="J219"/>
  <c r="J181"/>
  <c r="BK119"/>
  <c r="BK247"/>
  <c r="J119"/>
  <c r="J230"/>
  <c r="J166"/>
  <c r="J107"/>
  <c r="BK216"/>
  <c r="J113"/>
  <c r="J216"/>
  <c r="J124"/>
  <c r="J226"/>
  <c r="BK144"/>
  <c r="J249"/>
  <c r="J178"/>
  <c r="BK105"/>
  <c r="BK218"/>
  <c r="BK97"/>
  <c r="J214"/>
  <c r="BK166"/>
  <c r="BK254"/>
  <c r="BK195"/>
  <c r="BK107"/>
  <c r="J220"/>
  <c r="J163"/>
  <c r="BK85"/>
  <c r="BK214"/>
  <c r="J122"/>
  <c r="BK211"/>
  <c r="BK174"/>
  <c r="J85"/>
  <c r="J168"/>
  <c r="J117"/>
  <c r="BK245"/>
  <c r="BK184"/>
  <c r="J95"/>
  <c r="BK220"/>
  <c r="J144"/>
  <c r="J238"/>
  <c r="BK201"/>
  <c r="J136"/>
  <c l="1" r="P88"/>
  <c r="T99"/>
  <c r="R110"/>
  <c r="BK165"/>
  <c r="J165"/>
  <c r="J62"/>
  <c r="BK221"/>
  <c r="J221"/>
  <c r="J63"/>
  <c r="BK251"/>
  <c r="J251"/>
  <c r="J64"/>
  <c r="BK88"/>
  <c r="J88"/>
  <c r="J58"/>
  <c r="BK99"/>
  <c r="J99"/>
  <c r="J59"/>
  <c r="R99"/>
  <c r="T110"/>
  <c r="R165"/>
  <c r="R221"/>
  <c r="P251"/>
  <c r="T88"/>
  <c r="T83"/>
  <c r="P99"/>
  <c r="P110"/>
  <c r="P165"/>
  <c r="P221"/>
  <c r="R251"/>
  <c r="R88"/>
  <c r="R83"/>
  <c r="BK110"/>
  <c r="J110"/>
  <c r="J61"/>
  <c r="T165"/>
  <c r="T221"/>
  <c r="T251"/>
  <c r="BK84"/>
  <c r="J84"/>
  <c r="J57"/>
  <c r="F78"/>
  <c r="BE85"/>
  <c r="BE107"/>
  <c r="BE115"/>
  <c r="BE148"/>
  <c r="BE150"/>
  <c r="BE159"/>
  <c r="BE170"/>
  <c r="BE181"/>
  <c r="BE186"/>
  <c r="BE193"/>
  <c r="BE216"/>
  <c r="BE219"/>
  <c r="BE220"/>
  <c r="BE240"/>
  <c r="BE245"/>
  <c r="BE252"/>
  <c r="BE256"/>
  <c r="J48"/>
  <c r="F51"/>
  <c r="J78"/>
  <c r="BE92"/>
  <c r="BE100"/>
  <c r="BE102"/>
  <c r="BE105"/>
  <c r="BE119"/>
  <c r="BE122"/>
  <c r="BE136"/>
  <c r="BE154"/>
  <c r="BE156"/>
  <c r="BE163"/>
  <c r="BE168"/>
  <c r="BE176"/>
  <c r="BE195"/>
  <c r="BE199"/>
  <c r="BE207"/>
  <c r="BE209"/>
  <c r="BE224"/>
  <c r="BE230"/>
  <c r="BE238"/>
  <c r="BE247"/>
  <c r="BE249"/>
  <c r="BE254"/>
  <c r="BE89"/>
  <c r="BE95"/>
  <c r="BE97"/>
  <c r="BE111"/>
  <c r="BE113"/>
  <c r="BE117"/>
  <c r="BE124"/>
  <c r="BE127"/>
  <c r="BE133"/>
  <c r="BE139"/>
  <c r="BE144"/>
  <c r="BE166"/>
  <c r="BE205"/>
  <c r="BE211"/>
  <c r="BE218"/>
  <c r="BE222"/>
  <c r="BE226"/>
  <c r="BE232"/>
  <c r="J51"/>
  <c r="BE130"/>
  <c r="BE142"/>
  <c r="BE146"/>
  <c r="BE152"/>
  <c r="BE161"/>
  <c r="BE164"/>
  <c r="BE174"/>
  <c r="BE178"/>
  <c r="BE184"/>
  <c r="BE188"/>
  <c r="BE191"/>
  <c r="BE197"/>
  <c r="BE201"/>
  <c r="BE203"/>
  <c r="BE214"/>
  <c r="BE227"/>
  <c r="BE228"/>
  <c r="BE234"/>
  <c r="BE236"/>
  <c r="BE242"/>
  <c r="F32"/>
  <c i="1" r="BA55"/>
  <c r="BA54"/>
  <c r="W30"/>
  <c i="2" r="F34"/>
  <c i="1" r="BC55"/>
  <c r="BC54"/>
  <c r="W32"/>
  <c i="2" r="J32"/>
  <c i="1" r="AW55"/>
  <c i="2" r="F35"/>
  <c i="1" r="BD55"/>
  <c r="BD54"/>
  <c r="W33"/>
  <c i="2" r="F33"/>
  <c i="1" r="BB55"/>
  <c r="BB54"/>
  <c r="AX54"/>
  <c i="2" l="1" r="P83"/>
  <c r="T109"/>
  <c r="T82"/>
  <c r="P109"/>
  <c r="P82"/>
  <c i="1" r="AU55"/>
  <c i="2" r="R109"/>
  <c r="R82"/>
  <c r="BK109"/>
  <c r="J109"/>
  <c r="J60"/>
  <c r="BK83"/>
  <c r="BK82"/>
  <c r="J82"/>
  <c r="J55"/>
  <c r="F31"/>
  <c i="1" r="AZ55"/>
  <c r="AZ54"/>
  <c r="W29"/>
  <c r="W31"/>
  <c r="AY54"/>
  <c r="AW54"/>
  <c r="AK30"/>
  <c r="AU54"/>
  <c i="2" r="J31"/>
  <c i="1" r="AV55"/>
  <c r="AT55"/>
  <c i="2" l="1" r="J83"/>
  <c r="J56"/>
  <c r="J28"/>
  <c i="1" r="AG55"/>
  <c r="AG54"/>
  <c r="AK26"/>
  <c r="AV54"/>
  <c r="AK29"/>
  <c r="AK35"/>
  <c i="2" l="1" r="J37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<sst xmlns="http://schemas.openxmlformats.org/spreadsheetml/2006/main">
  <si>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</si>
  <si>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</si>
  <si>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</si>
  <si>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</si>
  <si>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</si>
  <si>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{ece54144-7cfa-47f3-8780-eb4a9c9bd130}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</si>
  <si>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</si>
  <si>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</si>
  <si>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</si>
  <si>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</si>
  <si>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</si>
  <si>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</si>
  <si>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</si>
  <si>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</si>
  <si>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</si>
  <si>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</si>
  <si>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</si>
  <si>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Podkrovní vestavba č.p. 1, na parcele č.  st.7, v Českém Brodě_ D.1.4.1_zti</t>
  </si>
  <si>
    <t>KSO:</t>
  </si>
  <si>
    <t/>
  </si>
  <si>
    <t>CC-CZ:</t>
  </si>
  <si>
    <t>Místo:</t>
  </si>
  <si>
    <t xml:space="preserve"> </t>
  </si>
  <si>
    <t>Datum:</t>
  </si>
  <si>
    <t>12. 9. 2023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</si>
  <si>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</si>
  <si>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</si>
  <si>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</si>
  <si>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</si>
  <si>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</si>
  <si>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</si>
  <si>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</si>
  <si>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</si>
  <si>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</si>
  <si>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</si>
  <si>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</si>
  <si>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</si>
  <si>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</si>
  <si>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</si>
  <si>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</si>
  <si>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</si>
  <si>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</si>
  <si>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</si>
  <si>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</si>
  <si>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</si>
  <si>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</si>
  <si>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</si>
  <si>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</si>
  <si>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</si>
  <si>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</si>
  <si>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</si>
  <si>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</si>
  <si>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</si>
  <si>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</si>
  <si>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</si>
  <si>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</si>
  <si>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</si>
  <si>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</si>
  <si>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</si>
  <si>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</si>
  <si>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</si>
  <si>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</si>
  <si>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</si>
  <si>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</si>
  <si>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</si>
  <si>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</si>
  <si>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</si>
  <si>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</si>
  <si>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</si>
  <si>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</si>
  <si>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</si>
  <si>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</si>
  <si>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</si>
  <si>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</si>
  <si>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</si>
  <si>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</si>
  <si>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</si>
  <si>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</si>
  <si>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</si>
  <si>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</si>
  <si>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</si>
  <si>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</si>
  <si>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</si>
  <si>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</si>
  <si>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</si>
  <si>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</si>
  <si>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</si>
  <si>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</si>
  <si>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</si>
  <si>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</si>
  <si>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</si>
  <si>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</si>
  <si>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</si>
  <si>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</si>
  <si>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</si>
  <si>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</si>
  <si>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</si>
  <si>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</si>
  <si>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</si>
  <si>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</si>
  <si>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</si>
  <si>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</si>
  <si>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</si>
  <si>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</si>
  <si>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</si>
  <si>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</si>
  <si>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</si>
  <si>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</si>
  <si>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</si>
  <si>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26</t>
  </si>
  <si>
    <t>K</t>
  </si>
  <si>
    <t>612135101</t>
  </si>
  <si>
    <t>Hrubá výplň rýh maltou jakékoli šířky rýhy ve stěnách</t>
  </si>
  <si>
    <t>m2</t>
  </si>
  <si>
    <t>CS ÚRS 2023 01</t>
  </si>
  <si>
    <t>4</t>
  </si>
  <si>
    <t>-24528411</t>
  </si>
  <si>
    <t>Online PSC</t>
  </si>
  <si>
    <t>https://podminky.urs.cz/item/CS_URS_2023_01/612135101</t>
  </si>
  <si>
    <t>VV</t>
  </si>
  <si>
    <t>(74+32)*0,2</t>
  </si>
  <si>
    <t>9</t>
  </si>
  <si>
    <t>Ostatní konstrukce a práce, bourání</t>
  </si>
  <si>
    <t>27</t>
  </si>
  <si>
    <t>974031143</t>
  </si>
  <si>
    <t>Vysekání rýh ve zdivu cihelném na maltu vápennou nebo vápenocementovou do hl. 70 mm a šířky do 100 mm</t>
  </si>
  <si>
    <t>m</t>
  </si>
  <si>
    <t>-1460973564</t>
  </si>
  <si>
    <t>https://podminky.urs.cz/item/CS_URS_2023_01/974031143</t>
  </si>
  <si>
    <t>3+6+6+8+4+2+20+2+5+18</t>
  </si>
  <si>
    <t>34</t>
  </si>
  <si>
    <t>974031153</t>
  </si>
  <si>
    <t>Vysekání rýh ve zdivu cihelném na maltu vápennou nebo vápenocementovou do hl. 100 mm a šířky do 100 mm</t>
  </si>
  <si>
    <t>-10055203</t>
  </si>
  <si>
    <t>https://podminky.urs.cz/item/CS_URS_2023_01/974031153</t>
  </si>
  <si>
    <t>2+12+6+6+2+4</t>
  </si>
  <si>
    <t>28</t>
  </si>
  <si>
    <t>977151112</t>
  </si>
  <si>
    <t>Jádrové vrty diamantovými korunkami do stavebních materiálů (železobetonu, betonu, cihel, obkladů, dlažeb, kamene) průměru přes 35 do 40 mm</t>
  </si>
  <si>
    <t>1998172232</t>
  </si>
  <si>
    <t>https://podminky.urs.cz/item/CS_URS_2023_01/977151112</t>
  </si>
  <si>
    <t>29</t>
  </si>
  <si>
    <t>977151113</t>
  </si>
  <si>
    <t>Jádrové vrty diamantovými korunkami do stavebních materiálů (železobetonu, betonu, cihel, obkladů, dlažeb, kamene) průměru přes 40 do 50 mm</t>
  </si>
  <si>
    <t>-1048556375</t>
  </si>
  <si>
    <t>https://podminky.urs.cz/item/CS_URS_2023_01/977151113</t>
  </si>
  <si>
    <t>997</t>
  </si>
  <si>
    <t>Přesun sutě</t>
  </si>
  <si>
    <t>30</t>
  </si>
  <si>
    <t>997002511</t>
  </si>
  <si>
    <t>Vodorovné přemístění suti a vybouraných hmot bez naložení, se složením a hrubým urovnáním na vzdálenost do 1 km</t>
  </si>
  <si>
    <t>t</t>
  </si>
  <si>
    <t>-334052400</t>
  </si>
  <si>
    <t>https://podminky.urs.cz/item/CS_URS_2023_01/997002511</t>
  </si>
  <si>
    <t>31</t>
  </si>
  <si>
    <t>997002519</t>
  </si>
  <si>
    <t>Vodorovné přemístění suti a vybouraných hmot bez naložení, se složením a hrubým urovnáním Příplatek k ceně za každý další i započatý 1 km přes 1 km</t>
  </si>
  <si>
    <t>-1806666700</t>
  </si>
  <si>
    <t>https://podminky.urs.cz/item/CS_URS_2023_01/997002519</t>
  </si>
  <si>
    <t>1,56*19</t>
  </si>
  <si>
    <t>32</t>
  </si>
  <si>
    <t>997013151</t>
  </si>
  <si>
    <t>Vnitrostaveništní doprava suti a vybouraných hmot vodorovně do 50 m svisle s omezením mechanizace pro budovy a haly výšky do 6 m</t>
  </si>
  <si>
    <t>-1873737472</t>
  </si>
  <si>
    <t>https://podminky.urs.cz/item/CS_URS_2023_01/997013151</t>
  </si>
  <si>
    <t>33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</si>
  <si>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</si>
  <si>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</si>
  <si>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-536536450</t>
  </si>
  <si>
    <t>https://podminky.urs.cz/item/CS_URS_2023_01/997013609</t>
  </si>
  <si>
    <t>PSV</t>
  </si>
  <si>
    <t>Práce a dodávky PSV</t>
  </si>
  <si>
    <t>721</t>
  </si>
  <si>
    <t>Zdravotechnika - vnitřní kanalizace</t>
  </si>
  <si>
    <t>721100902</t>
  </si>
  <si>
    <t>Opravy potrubí hrdlového přetěsnění hrdla odpadního potrubí do DN 100</t>
  </si>
  <si>
    <t>kus</t>
  </si>
  <si>
    <t>16</t>
  </si>
  <si>
    <t>1477769882</t>
  </si>
  <si>
    <t>https://podminky.urs.cz/item/CS_URS_2023_01/721100902</t>
  </si>
  <si>
    <t>721140905</t>
  </si>
  <si>
    <t>Opravy odpadního potrubí litinového vsazení odbočky do potrubí DN 100</t>
  </si>
  <si>
    <t>-1899968186</t>
  </si>
  <si>
    <t>https://podminky.urs.cz/item/CS_URS_2023_01/721140905</t>
  </si>
  <si>
    <t>3</t>
  </si>
  <si>
    <t>721171905</t>
  </si>
  <si>
    <t>Opravy odpadního potrubí plastového vsazení odbočky do potrubí DN 110</t>
  </si>
  <si>
    <t>-1615289800</t>
  </si>
  <si>
    <t>https://podminky.urs.cz/item/CS_URS_2023_01/721171905</t>
  </si>
  <si>
    <t>721171915</t>
  </si>
  <si>
    <t>Opravy odpadního potrubí plastového propojení dosavadního potrubí DN 110</t>
  </si>
  <si>
    <t>926459685</t>
  </si>
  <si>
    <t>https://podminky.urs.cz/item/CS_URS_2023_01/721171915</t>
  </si>
  <si>
    <t>8</t>
  </si>
  <si>
    <t>721173401</t>
  </si>
  <si>
    <t>Potrubí z trub PVC SN4 svodné (ležaté) DN 110</t>
  </si>
  <si>
    <t>1427028812</t>
  </si>
  <si>
    <t>https://podminky.urs.cz/item/CS_URS_2023_01/721173401</t>
  </si>
  <si>
    <t>6+12+8+8+6+2</t>
  </si>
  <si>
    <t>7</t>
  </si>
  <si>
    <t>721173402</t>
  </si>
  <si>
    <t>Potrubí z trub PVC SN4 svodné (ležaté) DN 125</t>
  </si>
  <si>
    <t>-1364107062</t>
  </si>
  <si>
    <t>https://podminky.urs.cz/item/CS_URS_2023_01/721173402</t>
  </si>
  <si>
    <t>721174024</t>
  </si>
  <si>
    <t>Potrubí z trub polypropylenových odpadní (svislé) DN 75</t>
  </si>
  <si>
    <t>1823700244</t>
  </si>
  <si>
    <t>https://podminky.urs.cz/item/CS_URS_2023_01/721174024</t>
  </si>
  <si>
    <t>6+6+2+4</t>
  </si>
  <si>
    <t>10</t>
  </si>
  <si>
    <t>721174025</t>
  </si>
  <si>
    <t>Potrubí z trub polypropylenových odpadní (svislé) DN 110</t>
  </si>
  <si>
    <t>551125348</t>
  </si>
  <si>
    <t>https://podminky.urs.cz/item/CS_URS_2023_01/721174025</t>
  </si>
  <si>
    <t>2+12+2</t>
  </si>
  <si>
    <t>11</t>
  </si>
  <si>
    <t>721174042</t>
  </si>
  <si>
    <t>Potrubí z trub polypropylenových připojovací DN 40</t>
  </si>
  <si>
    <t>-144169251</t>
  </si>
  <si>
    <t>https://podminky.urs.cz/item/CS_URS_2023_01/721174042</t>
  </si>
  <si>
    <t>8+2+2</t>
  </si>
  <si>
    <t>12</t>
  </si>
  <si>
    <t>721174043</t>
  </si>
  <si>
    <t>Potrubí z trub polypropylenových připojovací DN 50</t>
  </si>
  <si>
    <t>1918202413</t>
  </si>
  <si>
    <t>https://podminky.urs.cz/item/CS_URS_2023_01/721174043</t>
  </si>
  <si>
    <t>4+2+2</t>
  </si>
  <si>
    <t>13</t>
  </si>
  <si>
    <t>721174044</t>
  </si>
  <si>
    <t>Potrubí z trub polypropylenových připojovací DN 75</t>
  </si>
  <si>
    <t>-879160608</t>
  </si>
  <si>
    <t>https://podminky.urs.cz/item/CS_URS_2023_01/721174044</t>
  </si>
  <si>
    <t>2+2+2</t>
  </si>
  <si>
    <t>14</t>
  </si>
  <si>
    <t>721174045</t>
  </si>
  <si>
    <t>Potrubí z trub polypropylenových připojovací DN 110</t>
  </si>
  <si>
    <t>-1793386921</t>
  </si>
  <si>
    <t>https://podminky.urs.cz/item/CS_URS_2023_01/721174045</t>
  </si>
  <si>
    <t>1+1+1</t>
  </si>
  <si>
    <t>721194103</t>
  </si>
  <si>
    <t>Vyměření přípojek na potrubí vyvedení a upevnění odpadních výpustek DN 32</t>
  </si>
  <si>
    <t>-483825586</t>
  </si>
  <si>
    <t>https://podminky.urs.cz/item/CS_URS_2023_01/721194103</t>
  </si>
  <si>
    <t>721194104</t>
  </si>
  <si>
    <t>Vyměření přípojek na potrubí vyvedení a upevnění odpadních výpustek DN 40</t>
  </si>
  <si>
    <t>630570871</t>
  </si>
  <si>
    <t>https://podminky.urs.cz/item/CS_URS_2023_01/721194104</t>
  </si>
  <si>
    <t>17</t>
  </si>
  <si>
    <t>721194105</t>
  </si>
  <si>
    <t>Vyměření přípojek na potrubí vyvedení a upevnění odpadních výpustek DN 50</t>
  </si>
  <si>
    <t>-1291201559</t>
  </si>
  <si>
    <t>https://podminky.urs.cz/item/CS_URS_2023_01/721194105</t>
  </si>
  <si>
    <t>18</t>
  </si>
  <si>
    <t>721194107</t>
  </si>
  <si>
    <t>Vyměření přípojek na potrubí vyvedení a upevnění odpadních výpustek DN 70</t>
  </si>
  <si>
    <t>177718382</t>
  </si>
  <si>
    <t>https://podminky.urs.cz/item/CS_URS_2023_01/721194107</t>
  </si>
  <si>
    <t>19</t>
  </si>
  <si>
    <t>721194109</t>
  </si>
  <si>
    <t>Vyměření přípojek na potrubí vyvedení a upevnění odpadních výpustek DN 110</t>
  </si>
  <si>
    <t>1762118304</t>
  </si>
  <si>
    <t>https://podminky.urs.cz/item/CS_URS_2023_01/721194109</t>
  </si>
  <si>
    <t>721273152</t>
  </si>
  <si>
    <t>Ventilační hlavice z polypropylenu (PP) DN 75</t>
  </si>
  <si>
    <t>-422865914</t>
  </si>
  <si>
    <t>https://podminky.urs.cz/item/CS_URS_2023_01/721273152</t>
  </si>
  <si>
    <t>20</t>
  </si>
  <si>
    <t>721274103</t>
  </si>
  <si>
    <t>Ventily přivzdušňovací odpadních potrubí venkovní DN 110</t>
  </si>
  <si>
    <t>278281490</t>
  </si>
  <si>
    <t>https://podminky.urs.cz/item/CS_URS_2023_01/721274103</t>
  </si>
  <si>
    <t>22</t>
  </si>
  <si>
    <t>721290111</t>
  </si>
  <si>
    <t>Zkouška těsnosti kanalizace v objektech vodou do DN 125</t>
  </si>
  <si>
    <t>1496788553</t>
  </si>
  <si>
    <t>https://podminky.urs.cz/item/CS_URS_2023_01/721290111</t>
  </si>
  <si>
    <t>3+6+8+12+16+18+2+42</t>
  </si>
  <si>
    <t>5</t>
  </si>
  <si>
    <t>721910912</t>
  </si>
  <si>
    <t>Pročištění svislých odpadů v jednom podlaží do DN 200</t>
  </si>
  <si>
    <t>-1304904193</t>
  </si>
  <si>
    <t>https://podminky.urs.cz/item/CS_URS_2023_01/721910912</t>
  </si>
  <si>
    <t>23</t>
  </si>
  <si>
    <t>998721103</t>
  </si>
  <si>
    <t>Přesun hmot pro vnitřní kanalizace stanovený z hmotnosti přesunovaného materiálu vodorovná dopravní vzdálenost do 50 m v objektech výšky přes 12 do 24 m</t>
  </si>
  <si>
    <t>25734452</t>
  </si>
  <si>
    <t>https://podminky.urs.cz/item/CS_URS_2023_01/998721103</t>
  </si>
  <si>
    <t>24</t>
  </si>
  <si>
    <t>X72101</t>
  </si>
  <si>
    <t>Systemový prostup šikmou střechou pro potrubí PVC 110</t>
  </si>
  <si>
    <t>-1156206548</t>
  </si>
  <si>
    <t>25</t>
  </si>
  <si>
    <t>X72102</t>
  </si>
  <si>
    <t>Systemový prostup šikmou střechou pro potrubí PVC 70</t>
  </si>
  <si>
    <t>-1035154405</t>
  </si>
  <si>
    <t>722</t>
  </si>
  <si>
    <t>Zdravotechnika - vnitřní vodovod</t>
  </si>
  <si>
    <t>49</t>
  </si>
  <si>
    <t>722130234</t>
  </si>
  <si>
    <t>Potrubí z ocelových trubek pozinkovaných závitových svařovaných běžných DN 32</t>
  </si>
  <si>
    <t>958108945</t>
  </si>
  <si>
    <t>https://podminky.urs.cz/item/CS_URS_2023_01/722130234</t>
  </si>
  <si>
    <t>35</t>
  </si>
  <si>
    <t>722130916</t>
  </si>
  <si>
    <t>Opravy vodovodního potrubí z ocelových trubek pozinkovaných závitových přeřezání ocelové trubky přes 25 do DN 50</t>
  </si>
  <si>
    <t>733390794</t>
  </si>
  <si>
    <t>https://podminky.urs.cz/item/CS_URS_2023_01/722130916</t>
  </si>
  <si>
    <t>36</t>
  </si>
  <si>
    <t>722130993</t>
  </si>
  <si>
    <t>Opravy vodovodního potrubí z ocelových trubek pozinkovaných závitových vsazení odbočky do potrubí oboustrannými svěrnými spojkami DN potrubí / G odbočky DN 32 / G 1</t>
  </si>
  <si>
    <t>835969879</t>
  </si>
  <si>
    <t>https://podminky.urs.cz/item/CS_URS_2023_01/722130993</t>
  </si>
  <si>
    <t>pitná voda + požární vodovod</t>
  </si>
  <si>
    <t>1+1</t>
  </si>
  <si>
    <t>37</t>
  </si>
  <si>
    <t>722131914</t>
  </si>
  <si>
    <t>Opravy vodovodního potrubí z ocelových trubek pozinkovaných závitových vsazení odbočky do potrubí DN 32</t>
  </si>
  <si>
    <t>soubor</t>
  </si>
  <si>
    <t>-1472391259</t>
  </si>
  <si>
    <t>https://podminky.urs.cz/item/CS_URS_2023_01/722131914</t>
  </si>
  <si>
    <t>50</t>
  </si>
  <si>
    <t>722140115</t>
  </si>
  <si>
    <t>Potrubí z ocelových trubek z ušlechtilé oceli (nerez) spojované lisováním Ø 35/1,5</t>
  </si>
  <si>
    <t>5997107</t>
  </si>
  <si>
    <t>https://podminky.urs.cz/item/CS_URS_2023_01/722140115</t>
  </si>
  <si>
    <t>44</t>
  </si>
  <si>
    <t>722174022</t>
  </si>
  <si>
    <t>Potrubí z plastových trubek z polypropylenu PPR svařovaných polyfúzně PN 20 (SDR 6) D 20 x 3,4</t>
  </si>
  <si>
    <t>-2126571700</t>
  </si>
  <si>
    <t>https://podminky.urs.cz/item/CS_URS_2023_01/722174022</t>
  </si>
  <si>
    <t>20+5+5+14</t>
  </si>
  <si>
    <t>43</t>
  </si>
  <si>
    <t>722174023</t>
  </si>
  <si>
    <t>Potrubí z plastových trubek z polypropylenu PPR svařovaných polyfúzně PN 20 (SDR 6) D 25 x 4,2</t>
  </si>
  <si>
    <t>-158176463</t>
  </si>
  <si>
    <t>https://podminky.urs.cz/item/CS_URS_2023_01/722174023</t>
  </si>
  <si>
    <t>20+15+5+10+5</t>
  </si>
  <si>
    <t>42</t>
  </si>
  <si>
    <t>722174024</t>
  </si>
  <si>
    <t>Potrubí z plastových trubek z polypropylenu PPR svařovaných polyfúzně PN 20 (SDR 6) D 32 x 5,4</t>
  </si>
  <si>
    <t>-167683376</t>
  </si>
  <si>
    <t>https://podminky.urs.cz/item/CS_URS_2023_01/722174024</t>
  </si>
  <si>
    <t>45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</si>
  <si>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</si>
  <si>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</si>
  <si>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540226684</t>
  </si>
  <si>
    <t>https://podminky.urs.cz/item/CS_URS_2023_01/722181251</t>
  </si>
  <si>
    <t>46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</si>
  <si>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</si>
  <si>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</si>
  <si>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1775684859</t>
  </si>
  <si>
    <t>https://podminky.urs.cz/item/CS_URS_2023_01/722181252</t>
  </si>
  <si>
    <t>55+34</t>
  </si>
  <si>
    <t>48</t>
  </si>
  <si>
    <t>722182012</t>
  </si>
  <si>
    <t>Podpůrný žlab pro potrubí průměru D 25</t>
  </si>
  <si>
    <t>62953451</t>
  </si>
  <si>
    <t>https://podminky.urs.cz/item/CS_URS_2023_01/722182012</t>
  </si>
  <si>
    <t>47</t>
  </si>
  <si>
    <t>722182013</t>
  </si>
  <si>
    <t>Podpůrný žlab pro potrubí průměru D 32</t>
  </si>
  <si>
    <t>-2006138649</t>
  </si>
  <si>
    <t>https://podminky.urs.cz/item/CS_URS_2023_01/722182013</t>
  </si>
  <si>
    <t>57</t>
  </si>
  <si>
    <t>722190401</t>
  </si>
  <si>
    <t>Zřízení přípojek na potrubí vyvedení a upevnění výpustek do DN 25</t>
  </si>
  <si>
    <t>-158984561</t>
  </si>
  <si>
    <t>https://podminky.urs.cz/item/CS_URS_2023_01/722190401</t>
  </si>
  <si>
    <t>38</t>
  </si>
  <si>
    <t>722190901</t>
  </si>
  <si>
    <t>Opravy ostatní uzavření nebo otevření vodovodního potrubí při opravách včetně vypuštění a napuštění</t>
  </si>
  <si>
    <t>805582615</t>
  </si>
  <si>
    <t>https://podminky.urs.cz/item/CS_URS_2023_01/722190901</t>
  </si>
  <si>
    <t>59</t>
  </si>
  <si>
    <t>722220152</t>
  </si>
  <si>
    <t>Armatury s jedním závitem plastové (PPR) PN 20 (SDR 6) DN 20 x G 1/2"</t>
  </si>
  <si>
    <t>-1591626917</t>
  </si>
  <si>
    <t>https://podminky.urs.cz/item/CS_URS_2023_01/722220152</t>
  </si>
  <si>
    <t>60</t>
  </si>
  <si>
    <t>722220232</t>
  </si>
  <si>
    <t>Armatury s jedním závitem přechodové tvarovky PPR, PN 20 (SDR 6) s kovovým závitem vnitřním přechodky dGK D 25 x G 3/4"</t>
  </si>
  <si>
    <t>1977874891</t>
  </si>
  <si>
    <t>https://podminky.urs.cz/item/CS_URS_2023_01/722220232</t>
  </si>
  <si>
    <t>55</t>
  </si>
  <si>
    <t>722230114</t>
  </si>
  <si>
    <t>Armatury se dvěma závity ventily přímé s odvodňovacím ventilem G 5/4"</t>
  </si>
  <si>
    <t>1947509352</t>
  </si>
  <si>
    <t>https://podminky.urs.cz/item/CS_URS_2023_01/722230114</t>
  </si>
  <si>
    <t>54</t>
  </si>
  <si>
    <t>722240103</t>
  </si>
  <si>
    <t>Armatury z plastických hmot ventily (PPR) přímé DN 32</t>
  </si>
  <si>
    <t>550402554</t>
  </si>
  <si>
    <t>https://podminky.urs.cz/item/CS_URS_2023_01/722240103</t>
  </si>
  <si>
    <t>56</t>
  </si>
  <si>
    <t>722240123</t>
  </si>
  <si>
    <t>Armatury z plastických hmot kohouty (PPR) kulové DN 25</t>
  </si>
  <si>
    <t>667732931</t>
  </si>
  <si>
    <t>https://podminky.urs.cz/item/CS_URS_2023_01/722240123</t>
  </si>
  <si>
    <t>61</t>
  </si>
  <si>
    <t>722250133</t>
  </si>
  <si>
    <t>Požární příslušenství a armatury hydrantový systém s tvarově stálou hadicí celoplechový D 19 x 30 m</t>
  </si>
  <si>
    <t>56156861</t>
  </si>
  <si>
    <t>https://podminky.urs.cz/item/CS_URS_2023_01/722250133</t>
  </si>
  <si>
    <t>51</t>
  </si>
  <si>
    <t>722290226</t>
  </si>
  <si>
    <t>Zkoušky, proplach a desinfekce vodovodního potrubí zkoušky těsnosti vodovodního potrubí závitového do DN 50</t>
  </si>
  <si>
    <t>1619998466</t>
  </si>
  <si>
    <t>https://podminky.urs.cz/item/CS_URS_2023_01/722290226</t>
  </si>
  <si>
    <t>34+12+55+44</t>
  </si>
  <si>
    <t>52</t>
  </si>
  <si>
    <t>722290234</t>
  </si>
  <si>
    <t>Zkoušky, proplach a desinfekce vodovodního potrubí proplach a desinfekce vodovodního potrubí do DN 80</t>
  </si>
  <si>
    <t>1609330707</t>
  </si>
  <si>
    <t>https://podminky.urs.cz/item/CS_URS_2023_01/722290234</t>
  </si>
  <si>
    <t>53</t>
  </si>
  <si>
    <t>998722103</t>
  </si>
  <si>
    <t>Přesun hmot pro vnitřní vodovod stanovený z hmotnosti přesunovaného materiálu vodorovná dopravní vzdálenost do 50 m v objektech výšky přes 12 do 24 m</t>
  </si>
  <si>
    <t>-1736408220</t>
  </si>
  <si>
    <t>https://podminky.urs.cz/item/CS_URS_2023_01/998722103</t>
  </si>
  <si>
    <t>62</t>
  </si>
  <si>
    <t>X722011</t>
  </si>
  <si>
    <t>Posilovací stanice osazena v případě nevyhovujícího tlaku - průtoku u PH v podkroví, 230V, 1,0 kW, včetně elektroinstalace, připojení ze stáv RK, úpravy v rozvaděči - samostatně jištěné zásuvka do 50,0m včetně revize, zednických přípomocí</t>
  </si>
  <si>
    <t>2054673958</t>
  </si>
  <si>
    <t>63</t>
  </si>
  <si>
    <t>X722012</t>
  </si>
  <si>
    <t xml:space="preserve">Dílenská dokumentace návrhu posilovací stanice na základě zjištěných hodnot po osazení PH. </t>
  </si>
  <si>
    <t>765775980</t>
  </si>
  <si>
    <t>64</t>
  </si>
  <si>
    <t>X722013</t>
  </si>
  <si>
    <t xml:space="preserve">Dílenská dokumentace elektroinstalace pro osazení posilovací stanice </t>
  </si>
  <si>
    <t>1323175804</t>
  </si>
  <si>
    <t>725</t>
  </si>
  <si>
    <t>Zdravotechnika - zařizovací předměty</t>
  </si>
  <si>
    <t>72</t>
  </si>
  <si>
    <t>725112002</t>
  </si>
  <si>
    <t>Zařízení záchodů klozety keramické standardní samostatně stojící s hlubokým splachováním odpad svislý, dle D.4.1.4</t>
  </si>
  <si>
    <t>513257860</t>
  </si>
  <si>
    <t>https://podminky.urs.cz/item/CS_URS_2023_01/725112002</t>
  </si>
  <si>
    <t>73</t>
  </si>
  <si>
    <t>725112173</t>
  </si>
  <si>
    <t>Zařízení záchodů kombi klozety s hlubokým splachováním zvýšený 50 cm s odpadem svislým pro imobilní dle D.4.1.4</t>
  </si>
  <si>
    <t>2057932332</t>
  </si>
  <si>
    <t>https://podminky.urs.cz/item/CS_URS_2023_01/725112173</t>
  </si>
  <si>
    <t>74</t>
  </si>
  <si>
    <t>M</t>
  </si>
  <si>
    <t>55167381</t>
  </si>
  <si>
    <t>sedátko klozetové duroplastové bílé s poklopem, specifikace viz. výpis D.4.1.4</t>
  </si>
  <si>
    <t>-444175942</t>
  </si>
  <si>
    <t>75</t>
  </si>
  <si>
    <t>55147026</t>
  </si>
  <si>
    <t>splachovač WC automatický antivandal oddálené spláchnutí 24V DC</t>
  </si>
  <si>
    <t>-1720023858</t>
  </si>
  <si>
    <t>71</t>
  </si>
  <si>
    <t>725121525</t>
  </si>
  <si>
    <t>Pisoárové záchodky keramické automatické s radarovým senzorem, dle výpisu D.4.1.4</t>
  </si>
  <si>
    <t>874623362</t>
  </si>
  <si>
    <t>https://podminky.urs.cz/item/CS_URS_2023_01/725121525</t>
  </si>
  <si>
    <t>67</t>
  </si>
  <si>
    <t>725211661</t>
  </si>
  <si>
    <t>Umyvadla keramická bílá bez výtokových armatur do desky zápustná, šířky umyvadla 500 až 560 mm, dle výkresové části PD D.4.1.4</t>
  </si>
  <si>
    <t>-311584477</t>
  </si>
  <si>
    <t>https://podminky.urs.cz/item/CS_URS_2023_01/725211661</t>
  </si>
  <si>
    <t>69</t>
  </si>
  <si>
    <t>725211681</t>
  </si>
  <si>
    <t>Umyvadla keramická bílá bez výtokových armatur připevněná na stěnu šrouby zdravotní, šířka umyvadla 640 mm, dle D.4.1.4</t>
  </si>
  <si>
    <t>-1588787332</t>
  </si>
  <si>
    <t>https://podminky.urs.cz/item/CS_URS_2023_01/725211681</t>
  </si>
  <si>
    <t>65</t>
  </si>
  <si>
    <t>725311121</t>
  </si>
  <si>
    <t>Dřezy bez výtokových armatur jednoduché se zápachovou uzávěrkou nerezové s odkapávací plochou 560x480 mm a miskou</t>
  </si>
  <si>
    <t>814858389</t>
  </si>
  <si>
    <t>https://podminky.urs.cz/item/CS_URS_2023_01/725311121</t>
  </si>
  <si>
    <t>76</t>
  </si>
  <si>
    <t>725532101</t>
  </si>
  <si>
    <t>Elektrické ohřívače zásobníkové beztlakové přepadové akumulační s pojistným ventilem závěsné svislé objem nádrže (příkon) 10 l (2,0 kW)</t>
  </si>
  <si>
    <t>856103360</t>
  </si>
  <si>
    <t>https://podminky.urs.cz/item/CS_URS_2023_01/725532101</t>
  </si>
  <si>
    <t>77</t>
  </si>
  <si>
    <t>725535211</t>
  </si>
  <si>
    <t>Elektrické ohřívače zásobníkové pojistné armatury pojistný ventil G 1/2"</t>
  </si>
  <si>
    <t>957574430</t>
  </si>
  <si>
    <t>https://podminky.urs.cz/item/CS_URS_2023_01/725535211</t>
  </si>
  <si>
    <t>78</t>
  </si>
  <si>
    <t>725535222</t>
  </si>
  <si>
    <t>Elektrické ohřívače zásobníkové pojistné armatury bezpečnostní souprava s redukčním ventilem a výlevkou</t>
  </si>
  <si>
    <t>-203848948</t>
  </si>
  <si>
    <t>https://podminky.urs.cz/item/CS_URS_2023_01/725535222</t>
  </si>
  <si>
    <t>58</t>
  </si>
  <si>
    <t>725813111</t>
  </si>
  <si>
    <t>Ventily rohové bez připojovací trubičky nebo flexi hadičky G 1/2"</t>
  </si>
  <si>
    <t>1752433290</t>
  </si>
  <si>
    <t>https://podminky.urs.cz/item/CS_URS_2023_01/725813111</t>
  </si>
  <si>
    <t>2+2+1+2+2+2+2</t>
  </si>
  <si>
    <t>66</t>
  </si>
  <si>
    <t>725821329</t>
  </si>
  <si>
    <t>Baterie dřezové stojánkové pákové s otáčivým ústím a délkou ramínka s vytahovací sprškou</t>
  </si>
  <si>
    <t>-1663369097</t>
  </si>
  <si>
    <t>https://podminky.urs.cz/item/CS_URS_2023_01/725821329</t>
  </si>
  <si>
    <t>70</t>
  </si>
  <si>
    <t>725822611</t>
  </si>
  <si>
    <t>Baterie umyvadlové stojánkové pákové bez výpusti s prodlouženou ručkou pro imobilní, D.4.1.4</t>
  </si>
  <si>
    <t>1924404901</t>
  </si>
  <si>
    <t>https://podminky.urs.cz/item/CS_URS_2023_01/725822611</t>
  </si>
  <si>
    <t>68</t>
  </si>
  <si>
    <t>725822613</t>
  </si>
  <si>
    <t>Baterie umyvadlové stojánkové pákové s výpustí, viz D.4.1.4</t>
  </si>
  <si>
    <t>1867408982</t>
  </si>
  <si>
    <t>https://podminky.urs.cz/item/CS_URS_2023_01/725822613</t>
  </si>
  <si>
    <t>727</t>
  </si>
  <si>
    <t>Zdravotechnika - požární ochrana</t>
  </si>
  <si>
    <t>40</t>
  </si>
  <si>
    <t>727112002</t>
  </si>
  <si>
    <t>Protipožární trubní ucpávky ocelového potrubí s hořlavou izolací prostup stěnou tloušťky 100 mm požární odolnost EI 60 DN 32</t>
  </si>
  <si>
    <t>-1435403978</t>
  </si>
  <si>
    <t>https://podminky.urs.cz/item/CS_URS_2023_01/727112002</t>
  </si>
  <si>
    <t>41</t>
  </si>
  <si>
    <t>727112022</t>
  </si>
  <si>
    <t>Protipožární trubní ucpávky ocelového potrubí s hořlavou izolací prostup stěnou tloušťky 100 mm požární odolnost EI 60-120 DN 32</t>
  </si>
  <si>
    <t>1302179793</t>
  </si>
  <si>
    <t>https://podminky.urs.cz/item/CS_URS_2023_01/727112022</t>
  </si>
  <si>
    <t>39</t>
  </si>
  <si>
    <t>727213203</t>
  </si>
  <si>
    <t>Protipožární trubní ucpávky plastového potrubí prostup stropem tloušťky 150 mm požární odolnost EI 60 D 32</t>
  </si>
  <si>
    <t>2114623176</t>
  </si>
  <si>
    <t>https://podminky.urs.cz/item/CS_URS_2023_01/727213203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</si>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</sst>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5101" TargetMode="External" /><Relationship Id="rId2" Type="http://schemas.openxmlformats.org/officeDocument/2006/relationships/hyperlink" Target="https://podminky.urs.cz/item/CS_URS_2023_01/974031143" TargetMode="External" /><Relationship Id="rId3" Type="http://schemas.openxmlformats.org/officeDocument/2006/relationships/hyperlink" Target="https://podminky.urs.cz/item/CS_URS_2023_01/974031153" TargetMode="External" /><Relationship Id="rId4" Type="http://schemas.openxmlformats.org/officeDocument/2006/relationships/hyperlink" Target="https://podminky.urs.cz/item/CS_URS_2023_01/977151112" TargetMode="External" /><Relationship Id="rId5" Type="http://schemas.openxmlformats.org/officeDocument/2006/relationships/hyperlink" Target="https://podminky.urs.cz/item/CS_URS_2023_01/977151113" TargetMode="External" /><Relationship Id="rId6" Type="http://schemas.openxmlformats.org/officeDocument/2006/relationships/hyperlink" Target="https://podminky.urs.cz/item/CS_URS_2023_01/997002511" TargetMode="External" /><Relationship Id="rId7" Type="http://schemas.openxmlformats.org/officeDocument/2006/relationships/hyperlink" Target="https://podminky.urs.cz/item/CS_URS_2023_01/997002519" TargetMode="External" /><Relationship Id="rId8" Type="http://schemas.openxmlformats.org/officeDocument/2006/relationships/hyperlink" Target="https://podminky.urs.cz/item/CS_URS_2023_01/997013151" TargetMode="External" /><Relationship Id="rId9" Type="http://schemas.openxmlformats.org/officeDocument/2006/relationships/hyperlink" Target="https://podminky.urs.cz/item/CS_URS_2023_01/997013609" TargetMode="External" /><Relationship Id="rId10" Type="http://schemas.openxmlformats.org/officeDocument/2006/relationships/hyperlink" Target="https://podminky.urs.cz/item/CS_URS_2023_01/721100902" TargetMode="External" /><Relationship Id="rId11" Type="http://schemas.openxmlformats.org/officeDocument/2006/relationships/hyperlink" Target="https://podminky.urs.cz/item/CS_URS_2023_01/721140905" TargetMode="External" /><Relationship Id="rId12" Type="http://schemas.openxmlformats.org/officeDocument/2006/relationships/hyperlink" Target="https://podminky.urs.cz/item/CS_URS_2023_01/721171905" TargetMode="External" /><Relationship Id="rId13" Type="http://schemas.openxmlformats.org/officeDocument/2006/relationships/hyperlink" Target="https://podminky.urs.cz/item/CS_URS_2023_01/721171915" TargetMode="External" /><Relationship Id="rId14" Type="http://schemas.openxmlformats.org/officeDocument/2006/relationships/hyperlink" Target="https://podminky.urs.cz/item/CS_URS_2023_01/721173401" TargetMode="External" /><Relationship Id="rId15" Type="http://schemas.openxmlformats.org/officeDocument/2006/relationships/hyperlink" Target="https://podminky.urs.cz/item/CS_URS_2023_01/721173402" TargetMode="External" /><Relationship Id="rId16" Type="http://schemas.openxmlformats.org/officeDocument/2006/relationships/hyperlink" Target="https://podminky.urs.cz/item/CS_URS_2023_01/721174024" TargetMode="External" /><Relationship Id="rId17" Type="http://schemas.openxmlformats.org/officeDocument/2006/relationships/hyperlink" Target="https://podminky.urs.cz/item/CS_URS_2023_01/721174025" TargetMode="External" /><Relationship Id="rId18" Type="http://schemas.openxmlformats.org/officeDocument/2006/relationships/hyperlink" Target="https://podminky.urs.cz/item/CS_URS_2023_01/721174042" TargetMode="External" /><Relationship Id="rId19" Type="http://schemas.openxmlformats.org/officeDocument/2006/relationships/hyperlink" Target="https://podminky.urs.cz/item/CS_URS_2023_01/721174043" TargetMode="External" /><Relationship Id="rId20" Type="http://schemas.openxmlformats.org/officeDocument/2006/relationships/hyperlink" Target="https://podminky.urs.cz/item/CS_URS_2023_01/721174044" TargetMode="External" /><Relationship Id="rId21" Type="http://schemas.openxmlformats.org/officeDocument/2006/relationships/hyperlink" Target="https://podminky.urs.cz/item/CS_URS_2023_01/721174045" TargetMode="External" /><Relationship Id="rId22" Type="http://schemas.openxmlformats.org/officeDocument/2006/relationships/hyperlink" Target="https://podminky.urs.cz/item/CS_URS_2023_01/721194103" TargetMode="External" /><Relationship Id="rId23" Type="http://schemas.openxmlformats.org/officeDocument/2006/relationships/hyperlink" Target="https://podminky.urs.cz/item/CS_URS_2023_01/721194104" TargetMode="External" /><Relationship Id="rId24" Type="http://schemas.openxmlformats.org/officeDocument/2006/relationships/hyperlink" Target="https://podminky.urs.cz/item/CS_URS_2023_01/721194105" TargetMode="External" /><Relationship Id="rId25" Type="http://schemas.openxmlformats.org/officeDocument/2006/relationships/hyperlink" Target="https://podminky.urs.cz/item/CS_URS_2023_01/721194107" TargetMode="External" /><Relationship Id="rId26" Type="http://schemas.openxmlformats.org/officeDocument/2006/relationships/hyperlink" Target="https://podminky.urs.cz/item/CS_URS_2023_01/721194109" TargetMode="External" /><Relationship Id="rId27" Type="http://schemas.openxmlformats.org/officeDocument/2006/relationships/hyperlink" Target="https://podminky.urs.cz/item/CS_URS_2023_01/721273152" TargetMode="External" /><Relationship Id="rId28" Type="http://schemas.openxmlformats.org/officeDocument/2006/relationships/hyperlink" Target="https://podminky.urs.cz/item/CS_URS_2023_01/721274103" TargetMode="External" /><Relationship Id="rId29" Type="http://schemas.openxmlformats.org/officeDocument/2006/relationships/hyperlink" Target="https://podminky.urs.cz/item/CS_URS_2023_01/721290111" TargetMode="External" /><Relationship Id="rId30" Type="http://schemas.openxmlformats.org/officeDocument/2006/relationships/hyperlink" Target="https://podminky.urs.cz/item/CS_URS_2023_01/721910912" TargetMode="External" /><Relationship Id="rId31" Type="http://schemas.openxmlformats.org/officeDocument/2006/relationships/hyperlink" Target="https://podminky.urs.cz/item/CS_URS_2023_01/998721103" TargetMode="External" /><Relationship Id="rId32" Type="http://schemas.openxmlformats.org/officeDocument/2006/relationships/hyperlink" Target="https://podminky.urs.cz/item/CS_URS_2023_01/722130234" TargetMode="External" /><Relationship Id="rId33" Type="http://schemas.openxmlformats.org/officeDocument/2006/relationships/hyperlink" Target="https://podminky.urs.cz/item/CS_URS_2023_01/722130916" TargetMode="External" /><Relationship Id="rId34" Type="http://schemas.openxmlformats.org/officeDocument/2006/relationships/hyperlink" Target="https://podminky.urs.cz/item/CS_URS_2023_01/722130993" TargetMode="External" /><Relationship Id="rId35" Type="http://schemas.openxmlformats.org/officeDocument/2006/relationships/hyperlink" Target="https://podminky.urs.cz/item/CS_URS_2023_01/722131914" TargetMode="External" /><Relationship Id="rId36" Type="http://schemas.openxmlformats.org/officeDocument/2006/relationships/hyperlink" Target="https://podminky.urs.cz/item/CS_URS_2023_01/722140115" TargetMode="External" /><Relationship Id="rId37" Type="http://schemas.openxmlformats.org/officeDocument/2006/relationships/hyperlink" Target="https://podminky.urs.cz/item/CS_URS_2023_01/722174022" TargetMode="External" /><Relationship Id="rId38" Type="http://schemas.openxmlformats.org/officeDocument/2006/relationships/hyperlink" Target="https://podminky.urs.cz/item/CS_URS_2023_01/722174023" TargetMode="External" /><Relationship Id="rId39" Type="http://schemas.openxmlformats.org/officeDocument/2006/relationships/hyperlink" Target="https://podminky.urs.cz/item/CS_URS_2023_01/722174024" TargetMode="External" /><Relationship Id="rId40" Type="http://schemas.openxmlformats.org/officeDocument/2006/relationships/hyperlink" Target="https://podminky.urs.cz/item/CS_URS_2023_01/722181251" TargetMode="External" /><Relationship Id="rId41" Type="http://schemas.openxmlformats.org/officeDocument/2006/relationships/hyperlink" Target="https://podminky.urs.cz/item/CS_URS_2023_01/722181252" TargetMode="External" /><Relationship Id="rId42" Type="http://schemas.openxmlformats.org/officeDocument/2006/relationships/hyperlink" Target="https://podminky.urs.cz/item/CS_URS_2023_01/722182012" TargetMode="External" /><Relationship Id="rId43" Type="http://schemas.openxmlformats.org/officeDocument/2006/relationships/hyperlink" Target="https://podminky.urs.cz/item/CS_URS_2023_01/722182013" TargetMode="External" /><Relationship Id="rId44" Type="http://schemas.openxmlformats.org/officeDocument/2006/relationships/hyperlink" Target="https://podminky.urs.cz/item/CS_URS_2023_01/722190401" TargetMode="External" /><Relationship Id="rId45" Type="http://schemas.openxmlformats.org/officeDocument/2006/relationships/hyperlink" Target="https://podminky.urs.cz/item/CS_URS_2023_01/722190901" TargetMode="External" /><Relationship Id="rId46" Type="http://schemas.openxmlformats.org/officeDocument/2006/relationships/hyperlink" Target="https://podminky.urs.cz/item/CS_URS_2023_01/722220152" TargetMode="External" /><Relationship Id="rId47" Type="http://schemas.openxmlformats.org/officeDocument/2006/relationships/hyperlink" Target="https://podminky.urs.cz/item/CS_URS_2023_01/722220232" TargetMode="External" /><Relationship Id="rId48" Type="http://schemas.openxmlformats.org/officeDocument/2006/relationships/hyperlink" Target="https://podminky.urs.cz/item/CS_URS_2023_01/722230114" TargetMode="External" /><Relationship Id="rId49" Type="http://schemas.openxmlformats.org/officeDocument/2006/relationships/hyperlink" Target="https://podminky.urs.cz/item/CS_URS_2023_01/722240103" TargetMode="External" /><Relationship Id="rId50" Type="http://schemas.openxmlformats.org/officeDocument/2006/relationships/hyperlink" Target="https://podminky.urs.cz/item/CS_URS_2023_01/722240123" TargetMode="External" /><Relationship Id="rId51" Type="http://schemas.openxmlformats.org/officeDocument/2006/relationships/hyperlink" Target="https://podminky.urs.cz/item/CS_URS_2023_01/722250133" TargetMode="External" /><Relationship Id="rId52" Type="http://schemas.openxmlformats.org/officeDocument/2006/relationships/hyperlink" Target="https://podminky.urs.cz/item/CS_URS_2023_01/722290226" TargetMode="External" /><Relationship Id="rId53" Type="http://schemas.openxmlformats.org/officeDocument/2006/relationships/hyperlink" Target="https://podminky.urs.cz/item/CS_URS_2023_01/722290234" TargetMode="External" /><Relationship Id="rId54" Type="http://schemas.openxmlformats.org/officeDocument/2006/relationships/hyperlink" Target="https://podminky.urs.cz/item/CS_URS_2023_01/998722103" TargetMode="External" /><Relationship Id="rId55" Type="http://schemas.openxmlformats.org/officeDocument/2006/relationships/hyperlink" Target="https://podminky.urs.cz/item/CS_URS_2023_01/725112002" TargetMode="External" /><Relationship Id="rId56" Type="http://schemas.openxmlformats.org/officeDocument/2006/relationships/hyperlink" Target="https://podminky.urs.cz/item/CS_URS_2023_01/725112173" TargetMode="External" /><Relationship Id="rId57" Type="http://schemas.openxmlformats.org/officeDocument/2006/relationships/hyperlink" Target="https://podminky.urs.cz/item/CS_URS_2023_01/725121525" TargetMode="External" /><Relationship Id="rId58" Type="http://schemas.openxmlformats.org/officeDocument/2006/relationships/hyperlink" Target="https://podminky.urs.cz/item/CS_URS_2023_01/725211661" TargetMode="External" /><Relationship Id="rId59" Type="http://schemas.openxmlformats.org/officeDocument/2006/relationships/hyperlink" Target="https://podminky.urs.cz/item/CS_URS_2023_01/725211681" TargetMode="External" /><Relationship Id="rId60" Type="http://schemas.openxmlformats.org/officeDocument/2006/relationships/hyperlink" Target="https://podminky.urs.cz/item/CS_URS_2023_01/725311121" TargetMode="External" /><Relationship Id="rId61" Type="http://schemas.openxmlformats.org/officeDocument/2006/relationships/hyperlink" Target="https://podminky.urs.cz/item/CS_URS_2023_01/725532101" TargetMode="External" /><Relationship Id="rId62" Type="http://schemas.openxmlformats.org/officeDocument/2006/relationships/hyperlink" Target="https://podminky.urs.cz/item/CS_URS_2023_01/725535211" TargetMode="External" /><Relationship Id="rId63" Type="http://schemas.openxmlformats.org/officeDocument/2006/relationships/hyperlink" Target="https://podminky.urs.cz/item/CS_URS_2023_01/725535222" TargetMode="External" /><Relationship Id="rId64" Type="http://schemas.openxmlformats.org/officeDocument/2006/relationships/hyperlink" Target="https://podminky.urs.cz/item/CS_URS_2023_01/725813111" TargetMode="External" /><Relationship Id="rId65" Type="http://schemas.openxmlformats.org/officeDocument/2006/relationships/hyperlink" Target="https://podminky.urs.cz/item/CS_URS_2023_01/725821329" TargetMode="External" /><Relationship Id="rId66" Type="http://schemas.openxmlformats.org/officeDocument/2006/relationships/hyperlink" Target="https://podminky.urs.cz/item/CS_URS_2023_01/725822611" TargetMode="External" /><Relationship Id="rId67" Type="http://schemas.openxmlformats.org/officeDocument/2006/relationships/hyperlink" Target="https://podminky.urs.cz/item/CS_URS_2023_01/725822613" TargetMode="External" /><Relationship Id="rId68" Type="http://schemas.openxmlformats.org/officeDocument/2006/relationships/hyperlink" Target="https://podminky.urs.cz/item/CS_URS_2023_01/727112002" TargetMode="External" /><Relationship Id="rId69" Type="http://schemas.openxmlformats.org/officeDocument/2006/relationships/hyperlink" Target="https://podminky.urs.cz/item/CS_URS_2023_01/727112022" TargetMode="External" /><Relationship Id="rId70" Type="http://schemas.openxmlformats.org/officeDocument/2006/relationships/hyperlink" Target="https://podminky.urs.cz/item/CS_URS_2023_01/727213203" TargetMode="External" /><Relationship Id="rId7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110_2023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 xml:space="preserve">Podkrovní vestavba č.p. 1, na parcele č.  st.7, v Českém Brodě_ D.1.4.1_zti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12. 9. 2023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68</v>
      </c>
      <c r="BT54" s="109" t="s">
        <v>69</v>
      </c>
      <c r="BV54" s="109" t="s">
        <v>70</v>
      </c>
      <c r="BW54" s="109" t="s">
        <v>5</v>
      </c>
      <c r="BX54" s="109" t="s">
        <v>71</v>
      </c>
      <c r="CL54" s="109" t="s">
        <v>19</v>
      </c>
    </row>
    <row r="55" s="7" customFormat="1" ht="24.75" customHeight="1">
      <c r="A55" s="110" t="s">
        <v>72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'110_2023 - Podkrovní vest...'!J28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73</v>
      </c>
      <c r="AR55" s="117"/>
      <c r="AS55" s="118">
        <v>0</v>
      </c>
      <c r="AT55" s="119">
        <f>ROUND(SUM(AV55:AW55),2)</f>
        <v>0</v>
      </c>
      <c r="AU55" s="120">
        <f>'110_2023 - Podkrovní vest...'!P82</f>
        <v>0</v>
      </c>
      <c r="AV55" s="119">
        <f>'110_2023 - Podkrovní vest...'!J31</f>
        <v>0</v>
      </c>
      <c r="AW55" s="119">
        <f>'110_2023 - Podkrovní vest...'!J32</f>
        <v>0</v>
      </c>
      <c r="AX55" s="119">
        <f>'110_2023 - Podkrovní vest...'!J33</f>
        <v>0</v>
      </c>
      <c r="AY55" s="119">
        <f>'110_2023 - Podkrovní vest...'!J34</f>
        <v>0</v>
      </c>
      <c r="AZ55" s="119">
        <f>'110_2023 - Podkrovní vest...'!F31</f>
        <v>0</v>
      </c>
      <c r="BA55" s="119">
        <f>'110_2023 - Podkrovní vest...'!F32</f>
        <v>0</v>
      </c>
      <c r="BB55" s="119">
        <f>'110_2023 - Podkrovní vest...'!F33</f>
        <v>0</v>
      </c>
      <c r="BC55" s="119">
        <f>'110_2023 - Podkrovní vest...'!F34</f>
        <v>0</v>
      </c>
      <c r="BD55" s="121">
        <f>'110_2023 - Podkrovní vest...'!F35</f>
        <v>0</v>
      </c>
      <c r="BE55" s="7"/>
      <c r="BT55" s="122" t="s">
        <v>74</v>
      </c>
      <c r="BU55" s="122" t="s">
        <v>75</v>
      </c>
      <c r="BV55" s="122" t="s">
        <v>70</v>
      </c>
      <c r="BW55" s="122" t="s">
        <v>5</v>
      </c>
      <c r="BX55" s="122" t="s">
        <v>71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x0hP2R50ZCgBNz1TjjOZ5m54RrtoV0hY80sMK/s+zij5BiM0NGu2R8Sz6BLPxRxe4+Jk8NCYh9Zzw3iCq9sVhQ==" hashValue="ZJClfS4EGF9ehNO9D7v9dTviXdIQk2WX/z8fRIgfzL+sH8CJ113FZcqGxz3c8bey58BfOJH3GlKj4Z+8HBRcQ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0_2023 - Podkrovní ve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76</v>
      </c>
    </row>
    <row r="4" s="1" customFormat="1" ht="24.96" customHeight="1">
      <c r="B4" s="20"/>
      <c r="D4" s="125" t="s">
        <v>77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12. 9. 2023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tr">
        <f>IF('Rekapitulace stavby'!AN10="","",'Rekapitulace stavby'!AN10)</f>
        <v/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tr">
        <f>IF('Rekapitulace stavby'!E11="","",'Rekapitulace stavby'!E11)</f>
        <v xml:space="preserve"> </v>
      </c>
      <c r="F13" s="38"/>
      <c r="G13" s="38"/>
      <c r="H13" s="38"/>
      <c r="I13" s="127" t="s">
        <v>27</v>
      </c>
      <c r="J13" s="130" t="str">
        <f>IF('Rekapitulace stavby'!AN11="","",'Rekapitulace stavby'!AN11)</f>
        <v/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28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27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30</v>
      </c>
      <c r="E18" s="38"/>
      <c r="F18" s="38"/>
      <c r="G18" s="38"/>
      <c r="H18" s="38"/>
      <c r="I18" s="127" t="s">
        <v>26</v>
      </c>
      <c r="J18" s="130" t="str">
        <f>IF('Rekapitulace stavby'!AN16="","",'Rekapitulace stavby'!AN16)</f>
        <v/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tr">
        <f>IF('Rekapitulace stavby'!E17="","",'Rekapitulace stavby'!E17)</f>
        <v xml:space="preserve"> </v>
      </c>
      <c r="F19" s="38"/>
      <c r="G19" s="38"/>
      <c r="H19" s="38"/>
      <c r="I19" s="127" t="s">
        <v>27</v>
      </c>
      <c r="J19" s="130" t="str">
        <f>IF('Rekapitulace stavby'!AN17="","",'Rekapitulace stavby'!AN17)</f>
        <v/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32</v>
      </c>
      <c r="E21" s="38"/>
      <c r="F21" s="38"/>
      <c r="G21" s="38"/>
      <c r="H21" s="38"/>
      <c r="I21" s="127" t="s">
        <v>26</v>
      </c>
      <c r="J21" s="130" t="str">
        <f>IF('Rekapitulace stavby'!AN19="","",'Rekapitulace stavby'!AN19)</f>
        <v/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tr">
        <f>IF('Rekapitulace stavby'!E20="","",'Rekapitulace stavby'!E20)</f>
        <v xml:space="preserve"> </v>
      </c>
      <c r="F22" s="38"/>
      <c r="G22" s="38"/>
      <c r="H22" s="38"/>
      <c r="I22" s="127" t="s">
        <v>27</v>
      </c>
      <c r="J22" s="130" t="str">
        <f>IF('Rekapitulace stavby'!AN20="","",'Rekapitulace stavby'!AN20)</f>
        <v/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33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34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35</v>
      </c>
      <c r="E28" s="38"/>
      <c r="F28" s="38"/>
      <c r="G28" s="38"/>
      <c r="H28" s="38"/>
      <c r="I28" s="38"/>
      <c r="J28" s="138">
        <f>ROUND(J82,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37</v>
      </c>
      <c r="G30" s="38"/>
      <c r="H30" s="38"/>
      <c r="I30" s="139" t="s">
        <v>36</v>
      </c>
      <c r="J30" s="139" t="s">
        <v>38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39</v>
      </c>
      <c r="E31" s="127" t="s">
        <v>40</v>
      </c>
      <c r="F31" s="141">
        <f>ROUND((SUM(BE82:BE257)),  2)</f>
        <v>0</v>
      </c>
      <c r="G31" s="38"/>
      <c r="H31" s="38"/>
      <c r="I31" s="142">
        <v>0.20999999999999999</v>
      </c>
      <c r="J31" s="141">
        <f>ROUND(((SUM(BE82:BE257))*I31),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41</v>
      </c>
      <c r="F32" s="141">
        <f>ROUND((SUM(BF82:BF257)),  2)</f>
        <v>0</v>
      </c>
      <c r="G32" s="38"/>
      <c r="H32" s="38"/>
      <c r="I32" s="142">
        <v>0.14999999999999999</v>
      </c>
      <c r="J32" s="141">
        <f>ROUND(((SUM(BF82:BF257))*I32),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42</v>
      </c>
      <c r="F33" s="141">
        <f>ROUND((SUM(BG82:BG257)),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43</v>
      </c>
      <c r="F34" s="141">
        <f>ROUND((SUM(BH82:BH257)),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44</v>
      </c>
      <c r="F35" s="141">
        <f>ROUND((SUM(BI82:BI257)),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45</v>
      </c>
      <c r="E37" s="145"/>
      <c r="F37" s="145"/>
      <c r="G37" s="146" t="s">
        <v>46</v>
      </c>
      <c r="H37" s="147" t="s">
        <v>47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78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 xml:space="preserve">Podkrovní vestavba č.p. 1, na parcele č.  st.7, v Českém Brodě_ D.1.4.1_zti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12. 9. 2023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 xml:space="preserve"> </v>
      </c>
      <c r="G50" s="40"/>
      <c r="H50" s="40"/>
      <c r="I50" s="32" t="s">
        <v>30</v>
      </c>
      <c r="J50" s="36" t="str">
        <f>E19</f>
        <v xml:space="preserve"> 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28</v>
      </c>
      <c r="D51" s="40"/>
      <c r="E51" s="40"/>
      <c r="F51" s="27" t="str">
        <f>IF(E16="","",E16)</f>
        <v>Vyplň údaj</v>
      </c>
      <c r="G51" s="40"/>
      <c r="H51" s="40"/>
      <c r="I51" s="32" t="s">
        <v>32</v>
      </c>
      <c r="J51" s="36" t="str">
        <f>E22</f>
        <v xml:space="preserve"> 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79</v>
      </c>
      <c r="D53" s="155"/>
      <c r="E53" s="155"/>
      <c r="F53" s="155"/>
      <c r="G53" s="155"/>
      <c r="H53" s="155"/>
      <c r="I53" s="155"/>
      <c r="J53" s="156" t="s">
        <v>80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67</v>
      </c>
      <c r="D55" s="40"/>
      <c r="E55" s="40"/>
      <c r="F55" s="40"/>
      <c r="G55" s="40"/>
      <c r="H55" s="40"/>
      <c r="I55" s="40"/>
      <c r="J55" s="102">
        <f>J82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81</v>
      </c>
    </row>
    <row r="56" s="9" customFormat="1" ht="24.96" customHeight="1">
      <c r="A56" s="9"/>
      <c r="B56" s="158"/>
      <c r="C56" s="159"/>
      <c r="D56" s="160" t="s">
        <v>82</v>
      </c>
      <c r="E56" s="161"/>
      <c r="F56" s="161"/>
      <c r="G56" s="161"/>
      <c r="H56" s="161"/>
      <c r="I56" s="161"/>
      <c r="J56" s="162">
        <f>J83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83</v>
      </c>
      <c r="E57" s="167"/>
      <c r="F57" s="167"/>
      <c r="G57" s="167"/>
      <c r="H57" s="167"/>
      <c r="I57" s="167"/>
      <c r="J57" s="168">
        <f>J84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84</v>
      </c>
      <c r="E58" s="167"/>
      <c r="F58" s="167"/>
      <c r="G58" s="167"/>
      <c r="H58" s="167"/>
      <c r="I58" s="167"/>
      <c r="J58" s="168">
        <f>J88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85</v>
      </c>
      <c r="E59" s="167"/>
      <c r="F59" s="167"/>
      <c r="G59" s="167"/>
      <c r="H59" s="167"/>
      <c r="I59" s="167"/>
      <c r="J59" s="168">
        <f>J99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8"/>
      <c r="C60" s="159"/>
      <c r="D60" s="160" t="s">
        <v>86</v>
      </c>
      <c r="E60" s="161"/>
      <c r="F60" s="161"/>
      <c r="G60" s="161"/>
      <c r="H60" s="161"/>
      <c r="I60" s="161"/>
      <c r="J60" s="162">
        <f>J109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87</v>
      </c>
      <c r="E61" s="167"/>
      <c r="F61" s="167"/>
      <c r="G61" s="167"/>
      <c r="H61" s="167"/>
      <c r="I61" s="167"/>
      <c r="J61" s="168">
        <f>J110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88</v>
      </c>
      <c r="E62" s="167"/>
      <c r="F62" s="167"/>
      <c r="G62" s="167"/>
      <c r="H62" s="167"/>
      <c r="I62" s="167"/>
      <c r="J62" s="168">
        <f>J165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89</v>
      </c>
      <c r="E63" s="167"/>
      <c r="F63" s="167"/>
      <c r="G63" s="167"/>
      <c r="H63" s="167"/>
      <c r="I63" s="167"/>
      <c r="J63" s="168">
        <f>J221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90</v>
      </c>
      <c r="E64" s="167"/>
      <c r="F64" s="167"/>
      <c r="G64" s="167"/>
      <c r="H64" s="167"/>
      <c r="I64" s="167"/>
      <c r="J64" s="168">
        <f>J251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2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2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91</v>
      </c>
      <c r="D71" s="40"/>
      <c r="E71" s="40"/>
      <c r="F71" s="40"/>
      <c r="G71" s="40"/>
      <c r="H71" s="40"/>
      <c r="I71" s="40"/>
      <c r="J71" s="40"/>
      <c r="K71" s="40"/>
      <c r="L71" s="12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2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E7</f>
        <v xml:space="preserve">Podkrovní vestavba č.p. 1, na parcele č.  st.7, v Českém Brodě_ D.1.4.1_zti</v>
      </c>
      <c r="F74" s="40"/>
      <c r="G74" s="40"/>
      <c r="H74" s="40"/>
      <c r="I74" s="40"/>
      <c r="J74" s="40"/>
      <c r="K74" s="4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F10</f>
        <v xml:space="preserve"> </v>
      </c>
      <c r="G76" s="40"/>
      <c r="H76" s="40"/>
      <c r="I76" s="32" t="s">
        <v>23</v>
      </c>
      <c r="J76" s="72" t="str">
        <f>IF(J10="","",J10)</f>
        <v>12. 9. 2023</v>
      </c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E13</f>
        <v xml:space="preserve"> </v>
      </c>
      <c r="G78" s="40"/>
      <c r="H78" s="40"/>
      <c r="I78" s="32" t="s">
        <v>30</v>
      </c>
      <c r="J78" s="36" t="str">
        <f>E19</f>
        <v xml:space="preserve"> </v>
      </c>
      <c r="K78" s="4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28</v>
      </c>
      <c r="D79" s="40"/>
      <c r="E79" s="40"/>
      <c r="F79" s="27" t="str">
        <f>IF(E16="","",E16)</f>
        <v>Vyplň údaj</v>
      </c>
      <c r="G79" s="40"/>
      <c r="H79" s="40"/>
      <c r="I79" s="32" t="s">
        <v>32</v>
      </c>
      <c r="J79" s="36" t="str">
        <f>E22</f>
        <v xml:space="preserve"> </v>
      </c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0"/>
      <c r="B81" s="171"/>
      <c r="C81" s="172" t="s">
        <v>92</v>
      </c>
      <c r="D81" s="173" t="s">
        <v>54</v>
      </c>
      <c r="E81" s="173" t="s">
        <v>50</v>
      </c>
      <c r="F81" s="173" t="s">
        <v>51</v>
      </c>
      <c r="G81" s="173" t="s">
        <v>93</v>
      </c>
      <c r="H81" s="173" t="s">
        <v>94</v>
      </c>
      <c r="I81" s="173" t="s">
        <v>95</v>
      </c>
      <c r="J81" s="173" t="s">
        <v>80</v>
      </c>
      <c r="K81" s="174" t="s">
        <v>96</v>
      </c>
      <c r="L81" s="175"/>
      <c r="M81" s="92" t="s">
        <v>19</v>
      </c>
      <c r="N81" s="93" t="s">
        <v>39</v>
      </c>
      <c r="O81" s="93" t="s">
        <v>97</v>
      </c>
      <c r="P81" s="93" t="s">
        <v>98</v>
      </c>
      <c r="Q81" s="93" t="s">
        <v>99</v>
      </c>
      <c r="R81" s="93" t="s">
        <v>100</v>
      </c>
      <c r="S81" s="93" t="s">
        <v>101</v>
      </c>
      <c r="T81" s="94" t="s">
        <v>102</v>
      </c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</row>
    <row r="82" s="2" customFormat="1" ht="22.8" customHeight="1">
      <c r="A82" s="38"/>
      <c r="B82" s="39"/>
      <c r="C82" s="99" t="s">
        <v>103</v>
      </c>
      <c r="D82" s="40"/>
      <c r="E82" s="40"/>
      <c r="F82" s="40"/>
      <c r="G82" s="40"/>
      <c r="H82" s="40"/>
      <c r="I82" s="40"/>
      <c r="J82" s="176">
        <f>BK82</f>
        <v>0</v>
      </c>
      <c r="K82" s="40"/>
      <c r="L82" s="44"/>
      <c r="M82" s="95"/>
      <c r="N82" s="177"/>
      <c r="O82" s="96"/>
      <c r="P82" s="178">
        <f>P83+P109</f>
        <v>0</v>
      </c>
      <c r="Q82" s="96"/>
      <c r="R82" s="178">
        <f>R83+R109</f>
        <v>2.0401700000000003</v>
      </c>
      <c r="S82" s="96"/>
      <c r="T82" s="179">
        <f>T83+T109</f>
        <v>1.5601399999999996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68</v>
      </c>
      <c r="AU82" s="17" t="s">
        <v>81</v>
      </c>
      <c r="BK82" s="180">
        <f>BK83+BK109</f>
        <v>0</v>
      </c>
    </row>
    <row r="83" s="12" customFormat="1" ht="25.92" customHeight="1">
      <c r="A83" s="12"/>
      <c r="B83" s="181"/>
      <c r="C83" s="182"/>
      <c r="D83" s="183" t="s">
        <v>68</v>
      </c>
      <c r="E83" s="184" t="s">
        <v>104</v>
      </c>
      <c r="F83" s="184" t="s">
        <v>105</v>
      </c>
      <c r="G83" s="182"/>
      <c r="H83" s="182"/>
      <c r="I83" s="185"/>
      <c r="J83" s="186">
        <f>BK83</f>
        <v>0</v>
      </c>
      <c r="K83" s="182"/>
      <c r="L83" s="187"/>
      <c r="M83" s="188"/>
      <c r="N83" s="189"/>
      <c r="O83" s="189"/>
      <c r="P83" s="190">
        <f>P84+P88+P99</f>
        <v>0</v>
      </c>
      <c r="Q83" s="189"/>
      <c r="R83" s="190">
        <f>R84+R88+R99</f>
        <v>1.1928400000000001</v>
      </c>
      <c r="S83" s="189"/>
      <c r="T83" s="191">
        <f>T84+T88+T99</f>
        <v>1.5592999999999997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74</v>
      </c>
      <c r="AT83" s="193" t="s">
        <v>68</v>
      </c>
      <c r="AU83" s="193" t="s">
        <v>69</v>
      </c>
      <c r="AY83" s="192" t="s">
        <v>106</v>
      </c>
      <c r="BK83" s="194">
        <f>BK84+BK88+BK99</f>
        <v>0</v>
      </c>
    </row>
    <row r="84" s="12" customFormat="1" ht="22.8" customHeight="1">
      <c r="A84" s="12"/>
      <c r="B84" s="181"/>
      <c r="C84" s="182"/>
      <c r="D84" s="183" t="s">
        <v>68</v>
      </c>
      <c r="E84" s="195" t="s">
        <v>107</v>
      </c>
      <c r="F84" s="195" t="s">
        <v>108</v>
      </c>
      <c r="G84" s="182"/>
      <c r="H84" s="182"/>
      <c r="I84" s="185"/>
      <c r="J84" s="196">
        <f>BK84</f>
        <v>0</v>
      </c>
      <c r="K84" s="182"/>
      <c r="L84" s="187"/>
      <c r="M84" s="188"/>
      <c r="N84" s="189"/>
      <c r="O84" s="189"/>
      <c r="P84" s="190">
        <f>SUM(P85:P87)</f>
        <v>0</v>
      </c>
      <c r="Q84" s="189"/>
      <c r="R84" s="190">
        <f>SUM(R85:R87)</f>
        <v>1.1872</v>
      </c>
      <c r="S84" s="189"/>
      <c r="T84" s="191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2" t="s">
        <v>74</v>
      </c>
      <c r="AT84" s="193" t="s">
        <v>68</v>
      </c>
      <c r="AU84" s="193" t="s">
        <v>74</v>
      </c>
      <c r="AY84" s="192" t="s">
        <v>106</v>
      </c>
      <c r="BK84" s="194">
        <f>SUM(BK85:BK87)</f>
        <v>0</v>
      </c>
    </row>
    <row r="85" s="2" customFormat="1" ht="16.5" customHeight="1">
      <c r="A85" s="38"/>
      <c r="B85" s="39"/>
      <c r="C85" s="197" t="s">
        <v>109</v>
      </c>
      <c r="D85" s="197" t="s">
        <v>110</v>
      </c>
      <c r="E85" s="198" t="s">
        <v>111</v>
      </c>
      <c r="F85" s="199" t="s">
        <v>112</v>
      </c>
      <c r="G85" s="200" t="s">
        <v>113</v>
      </c>
      <c r="H85" s="201">
        <v>21.199999999999999</v>
      </c>
      <c r="I85" s="202"/>
      <c r="J85" s="203">
        <f>ROUND(I85*H85,2)</f>
        <v>0</v>
      </c>
      <c r="K85" s="199" t="s">
        <v>114</v>
      </c>
      <c r="L85" s="44"/>
      <c r="M85" s="204" t="s">
        <v>19</v>
      </c>
      <c r="N85" s="205" t="s">
        <v>40</v>
      </c>
      <c r="O85" s="84"/>
      <c r="P85" s="206">
        <f>O85*H85</f>
        <v>0</v>
      </c>
      <c r="Q85" s="206">
        <v>0.056000000000000001</v>
      </c>
      <c r="R85" s="206">
        <f>Q85*H85</f>
        <v>1.1872</v>
      </c>
      <c r="S85" s="206">
        <v>0</v>
      </c>
      <c r="T85" s="207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8" t="s">
        <v>115</v>
      </c>
      <c r="AT85" s="208" t="s">
        <v>110</v>
      </c>
      <c r="AU85" s="208" t="s">
        <v>76</v>
      </c>
      <c r="AY85" s="17" t="s">
        <v>106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7" t="s">
        <v>74</v>
      </c>
      <c r="BK85" s="209">
        <f>ROUND(I85*H85,2)</f>
        <v>0</v>
      </c>
      <c r="BL85" s="17" t="s">
        <v>115</v>
      </c>
      <c r="BM85" s="208" t="s">
        <v>116</v>
      </c>
    </row>
    <row r="86" s="2" customFormat="1">
      <c r="A86" s="38"/>
      <c r="B86" s="39"/>
      <c r="C86" s="40"/>
      <c r="D86" s="210" t="s">
        <v>117</v>
      </c>
      <c r="E86" s="40"/>
      <c r="F86" s="211" t="s">
        <v>118</v>
      </c>
      <c r="G86" s="40"/>
      <c r="H86" s="40"/>
      <c r="I86" s="212"/>
      <c r="J86" s="40"/>
      <c r="K86" s="40"/>
      <c r="L86" s="44"/>
      <c r="M86" s="213"/>
      <c r="N86" s="214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117</v>
      </c>
      <c r="AU86" s="17" t="s">
        <v>76</v>
      </c>
    </row>
    <row r="87" s="13" customFormat="1">
      <c r="A87" s="13"/>
      <c r="B87" s="215"/>
      <c r="C87" s="216"/>
      <c r="D87" s="217" t="s">
        <v>119</v>
      </c>
      <c r="E87" s="218" t="s">
        <v>19</v>
      </c>
      <c r="F87" s="219" t="s">
        <v>120</v>
      </c>
      <c r="G87" s="216"/>
      <c r="H87" s="220">
        <v>21.199999999999999</v>
      </c>
      <c r="I87" s="221"/>
      <c r="J87" s="216"/>
      <c r="K87" s="216"/>
      <c r="L87" s="222"/>
      <c r="M87" s="223"/>
      <c r="N87" s="224"/>
      <c r="O87" s="224"/>
      <c r="P87" s="224"/>
      <c r="Q87" s="224"/>
      <c r="R87" s="224"/>
      <c r="S87" s="224"/>
      <c r="T87" s="22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6" t="s">
        <v>119</v>
      </c>
      <c r="AU87" s="226" t="s">
        <v>76</v>
      </c>
      <c r="AV87" s="13" t="s">
        <v>76</v>
      </c>
      <c r="AW87" s="13" t="s">
        <v>31</v>
      </c>
      <c r="AX87" s="13" t="s">
        <v>74</v>
      </c>
      <c r="AY87" s="226" t="s">
        <v>106</v>
      </c>
    </row>
    <row r="88" s="12" customFormat="1" ht="22.8" customHeight="1">
      <c r="A88" s="12"/>
      <c r="B88" s="181"/>
      <c r="C88" s="182"/>
      <c r="D88" s="183" t="s">
        <v>68</v>
      </c>
      <c r="E88" s="195" t="s">
        <v>121</v>
      </c>
      <c r="F88" s="195" t="s">
        <v>122</v>
      </c>
      <c r="G88" s="182"/>
      <c r="H88" s="182"/>
      <c r="I88" s="185"/>
      <c r="J88" s="196">
        <f>BK88</f>
        <v>0</v>
      </c>
      <c r="K88" s="182"/>
      <c r="L88" s="187"/>
      <c r="M88" s="188"/>
      <c r="N88" s="189"/>
      <c r="O88" s="189"/>
      <c r="P88" s="190">
        <f>SUM(P89:P98)</f>
        <v>0</v>
      </c>
      <c r="Q88" s="189"/>
      <c r="R88" s="190">
        <f>SUM(R89:R98)</f>
        <v>0.00564</v>
      </c>
      <c r="S88" s="189"/>
      <c r="T88" s="191">
        <f>SUM(T89:T98)</f>
        <v>1.5592999999999997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2" t="s">
        <v>74</v>
      </c>
      <c r="AT88" s="193" t="s">
        <v>68</v>
      </c>
      <c r="AU88" s="193" t="s">
        <v>74</v>
      </c>
      <c r="AY88" s="192" t="s">
        <v>106</v>
      </c>
      <c r="BK88" s="194">
        <f>SUM(BK89:BK98)</f>
        <v>0</v>
      </c>
    </row>
    <row r="89" s="2" customFormat="1" ht="21.75" customHeight="1">
      <c r="A89" s="38"/>
      <c r="B89" s="39"/>
      <c r="C89" s="197" t="s">
        <v>123</v>
      </c>
      <c r="D89" s="197" t="s">
        <v>110</v>
      </c>
      <c r="E89" s="198" t="s">
        <v>124</v>
      </c>
      <c r="F89" s="199" t="s">
        <v>125</v>
      </c>
      <c r="G89" s="200" t="s">
        <v>126</v>
      </c>
      <c r="H89" s="201">
        <v>74</v>
      </c>
      <c r="I89" s="202"/>
      <c r="J89" s="203">
        <f>ROUND(I89*H89,2)</f>
        <v>0</v>
      </c>
      <c r="K89" s="199" t="s">
        <v>114</v>
      </c>
      <c r="L89" s="44"/>
      <c r="M89" s="204" t="s">
        <v>19</v>
      </c>
      <c r="N89" s="205" t="s">
        <v>40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0.012999999999999999</v>
      </c>
      <c r="T89" s="207">
        <f>S89*H89</f>
        <v>0.96199999999999997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8" t="s">
        <v>115</v>
      </c>
      <c r="AT89" s="208" t="s">
        <v>110</v>
      </c>
      <c r="AU89" s="208" t="s">
        <v>76</v>
      </c>
      <c r="AY89" s="17" t="s">
        <v>106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7" t="s">
        <v>74</v>
      </c>
      <c r="BK89" s="209">
        <f>ROUND(I89*H89,2)</f>
        <v>0</v>
      </c>
      <c r="BL89" s="17" t="s">
        <v>115</v>
      </c>
      <c r="BM89" s="208" t="s">
        <v>127</v>
      </c>
    </row>
    <row r="90" s="2" customFormat="1">
      <c r="A90" s="38"/>
      <c r="B90" s="39"/>
      <c r="C90" s="40"/>
      <c r="D90" s="210" t="s">
        <v>117</v>
      </c>
      <c r="E90" s="40"/>
      <c r="F90" s="211" t="s">
        <v>128</v>
      </c>
      <c r="G90" s="40"/>
      <c r="H90" s="40"/>
      <c r="I90" s="212"/>
      <c r="J90" s="40"/>
      <c r="K90" s="40"/>
      <c r="L90" s="44"/>
      <c r="M90" s="213"/>
      <c r="N90" s="214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117</v>
      </c>
      <c r="AU90" s="17" t="s">
        <v>76</v>
      </c>
    </row>
    <row r="91" s="13" customFormat="1">
      <c r="A91" s="13"/>
      <c r="B91" s="215"/>
      <c r="C91" s="216"/>
      <c r="D91" s="217" t="s">
        <v>119</v>
      </c>
      <c r="E91" s="218" t="s">
        <v>19</v>
      </c>
      <c r="F91" s="219" t="s">
        <v>129</v>
      </c>
      <c r="G91" s="216"/>
      <c r="H91" s="220">
        <v>74</v>
      </c>
      <c r="I91" s="221"/>
      <c r="J91" s="216"/>
      <c r="K91" s="216"/>
      <c r="L91" s="222"/>
      <c r="M91" s="223"/>
      <c r="N91" s="224"/>
      <c r="O91" s="224"/>
      <c r="P91" s="224"/>
      <c r="Q91" s="224"/>
      <c r="R91" s="224"/>
      <c r="S91" s="224"/>
      <c r="T91" s="22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6" t="s">
        <v>119</v>
      </c>
      <c r="AU91" s="226" t="s">
        <v>76</v>
      </c>
      <c r="AV91" s="13" t="s">
        <v>76</v>
      </c>
      <c r="AW91" s="13" t="s">
        <v>31</v>
      </c>
      <c r="AX91" s="13" t="s">
        <v>74</v>
      </c>
      <c r="AY91" s="226" t="s">
        <v>106</v>
      </c>
    </row>
    <row r="92" s="2" customFormat="1" ht="24.15" customHeight="1">
      <c r="A92" s="38"/>
      <c r="B92" s="39"/>
      <c r="C92" s="197" t="s">
        <v>130</v>
      </c>
      <c r="D92" s="197" t="s">
        <v>110</v>
      </c>
      <c r="E92" s="198" t="s">
        <v>131</v>
      </c>
      <c r="F92" s="199" t="s">
        <v>132</v>
      </c>
      <c r="G92" s="200" t="s">
        <v>126</v>
      </c>
      <c r="H92" s="201">
        <v>32</v>
      </c>
      <c r="I92" s="202"/>
      <c r="J92" s="203">
        <f>ROUND(I92*H92,2)</f>
        <v>0</v>
      </c>
      <c r="K92" s="199" t="s">
        <v>114</v>
      </c>
      <c r="L92" s="44"/>
      <c r="M92" s="204" t="s">
        <v>19</v>
      </c>
      <c r="N92" s="205" t="s">
        <v>40</v>
      </c>
      <c r="O92" s="84"/>
      <c r="P92" s="206">
        <f>O92*H92</f>
        <v>0</v>
      </c>
      <c r="Q92" s="206">
        <v>0</v>
      </c>
      <c r="R92" s="206">
        <f>Q92*H92</f>
        <v>0</v>
      </c>
      <c r="S92" s="206">
        <v>0.017999999999999999</v>
      </c>
      <c r="T92" s="207">
        <f>S92*H92</f>
        <v>0.57599999999999996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8" t="s">
        <v>115</v>
      </c>
      <c r="AT92" s="208" t="s">
        <v>110</v>
      </c>
      <c r="AU92" s="208" t="s">
        <v>76</v>
      </c>
      <c r="AY92" s="17" t="s">
        <v>106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7" t="s">
        <v>74</v>
      </c>
      <c r="BK92" s="209">
        <f>ROUND(I92*H92,2)</f>
        <v>0</v>
      </c>
      <c r="BL92" s="17" t="s">
        <v>115</v>
      </c>
      <c r="BM92" s="208" t="s">
        <v>133</v>
      </c>
    </row>
    <row r="93" s="2" customFormat="1">
      <c r="A93" s="38"/>
      <c r="B93" s="39"/>
      <c r="C93" s="40"/>
      <c r="D93" s="210" t="s">
        <v>117</v>
      </c>
      <c r="E93" s="40"/>
      <c r="F93" s="211" t="s">
        <v>134</v>
      </c>
      <c r="G93" s="40"/>
      <c r="H93" s="40"/>
      <c r="I93" s="212"/>
      <c r="J93" s="40"/>
      <c r="K93" s="40"/>
      <c r="L93" s="44"/>
      <c r="M93" s="213"/>
      <c r="N93" s="214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117</v>
      </c>
      <c r="AU93" s="17" t="s">
        <v>76</v>
      </c>
    </row>
    <row r="94" s="13" customFormat="1">
      <c r="A94" s="13"/>
      <c r="B94" s="215"/>
      <c r="C94" s="216"/>
      <c r="D94" s="217" t="s">
        <v>119</v>
      </c>
      <c r="E94" s="218" t="s">
        <v>19</v>
      </c>
      <c r="F94" s="219" t="s">
        <v>135</v>
      </c>
      <c r="G94" s="216"/>
      <c r="H94" s="220">
        <v>32</v>
      </c>
      <c r="I94" s="221"/>
      <c r="J94" s="216"/>
      <c r="K94" s="216"/>
      <c r="L94" s="222"/>
      <c r="M94" s="223"/>
      <c r="N94" s="224"/>
      <c r="O94" s="224"/>
      <c r="P94" s="224"/>
      <c r="Q94" s="224"/>
      <c r="R94" s="224"/>
      <c r="S94" s="224"/>
      <c r="T94" s="22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119</v>
      </c>
      <c r="AU94" s="226" t="s">
        <v>76</v>
      </c>
      <c r="AV94" s="13" t="s">
        <v>76</v>
      </c>
      <c r="AW94" s="13" t="s">
        <v>31</v>
      </c>
      <c r="AX94" s="13" t="s">
        <v>74</v>
      </c>
      <c r="AY94" s="226" t="s">
        <v>106</v>
      </c>
    </row>
    <row r="95" s="2" customFormat="1" ht="24.15" customHeight="1">
      <c r="A95" s="38"/>
      <c r="B95" s="39"/>
      <c r="C95" s="197" t="s">
        <v>136</v>
      </c>
      <c r="D95" s="197" t="s">
        <v>110</v>
      </c>
      <c r="E95" s="198" t="s">
        <v>137</v>
      </c>
      <c r="F95" s="199" t="s">
        <v>138</v>
      </c>
      <c r="G95" s="200" t="s">
        <v>126</v>
      </c>
      <c r="H95" s="201">
        <v>3</v>
      </c>
      <c r="I95" s="202"/>
      <c r="J95" s="203">
        <f>ROUND(I95*H95,2)</f>
        <v>0</v>
      </c>
      <c r="K95" s="199" t="s">
        <v>114</v>
      </c>
      <c r="L95" s="44"/>
      <c r="M95" s="204" t="s">
        <v>19</v>
      </c>
      <c r="N95" s="205" t="s">
        <v>40</v>
      </c>
      <c r="O95" s="84"/>
      <c r="P95" s="206">
        <f>O95*H95</f>
        <v>0</v>
      </c>
      <c r="Q95" s="206">
        <v>0.00091</v>
      </c>
      <c r="R95" s="206">
        <f>Q95*H95</f>
        <v>0.0027299999999999998</v>
      </c>
      <c r="S95" s="206">
        <v>0.0028</v>
      </c>
      <c r="T95" s="207">
        <f>S95*H95</f>
        <v>0.0083999999999999995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8" t="s">
        <v>115</v>
      </c>
      <c r="AT95" s="208" t="s">
        <v>110</v>
      </c>
      <c r="AU95" s="208" t="s">
        <v>76</v>
      </c>
      <c r="AY95" s="17" t="s">
        <v>106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7" t="s">
        <v>74</v>
      </c>
      <c r="BK95" s="209">
        <f>ROUND(I95*H95,2)</f>
        <v>0</v>
      </c>
      <c r="BL95" s="17" t="s">
        <v>115</v>
      </c>
      <c r="BM95" s="208" t="s">
        <v>139</v>
      </c>
    </row>
    <row r="96" s="2" customFormat="1">
      <c r="A96" s="38"/>
      <c r="B96" s="39"/>
      <c r="C96" s="40"/>
      <c r="D96" s="210" t="s">
        <v>117</v>
      </c>
      <c r="E96" s="40"/>
      <c r="F96" s="211" t="s">
        <v>140</v>
      </c>
      <c r="G96" s="40"/>
      <c r="H96" s="40"/>
      <c r="I96" s="212"/>
      <c r="J96" s="40"/>
      <c r="K96" s="40"/>
      <c r="L96" s="44"/>
      <c r="M96" s="213"/>
      <c r="N96" s="214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117</v>
      </c>
      <c r="AU96" s="17" t="s">
        <v>76</v>
      </c>
    </row>
    <row r="97" s="2" customFormat="1" ht="24.15" customHeight="1">
      <c r="A97" s="38"/>
      <c r="B97" s="39"/>
      <c r="C97" s="197" t="s">
        <v>141</v>
      </c>
      <c r="D97" s="197" t="s">
        <v>110</v>
      </c>
      <c r="E97" s="198" t="s">
        <v>142</v>
      </c>
      <c r="F97" s="199" t="s">
        <v>143</v>
      </c>
      <c r="G97" s="200" t="s">
        <v>126</v>
      </c>
      <c r="H97" s="201">
        <v>3</v>
      </c>
      <c r="I97" s="202"/>
      <c r="J97" s="203">
        <f>ROUND(I97*H97,2)</f>
        <v>0</v>
      </c>
      <c r="K97" s="199" t="s">
        <v>114</v>
      </c>
      <c r="L97" s="44"/>
      <c r="M97" s="204" t="s">
        <v>19</v>
      </c>
      <c r="N97" s="205" t="s">
        <v>40</v>
      </c>
      <c r="O97" s="84"/>
      <c r="P97" s="206">
        <f>O97*H97</f>
        <v>0</v>
      </c>
      <c r="Q97" s="206">
        <v>0.00097000000000000005</v>
      </c>
      <c r="R97" s="206">
        <f>Q97*H97</f>
        <v>0.0029100000000000003</v>
      </c>
      <c r="S97" s="206">
        <v>0.0043</v>
      </c>
      <c r="T97" s="207">
        <f>S97*H97</f>
        <v>0.0129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8" t="s">
        <v>115</v>
      </c>
      <c r="AT97" s="208" t="s">
        <v>110</v>
      </c>
      <c r="AU97" s="208" t="s">
        <v>76</v>
      </c>
      <c r="AY97" s="17" t="s">
        <v>106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7" t="s">
        <v>74</v>
      </c>
      <c r="BK97" s="209">
        <f>ROUND(I97*H97,2)</f>
        <v>0</v>
      </c>
      <c r="BL97" s="17" t="s">
        <v>115</v>
      </c>
      <c r="BM97" s="208" t="s">
        <v>144</v>
      </c>
    </row>
    <row r="98" s="2" customFormat="1">
      <c r="A98" s="38"/>
      <c r="B98" s="39"/>
      <c r="C98" s="40"/>
      <c r="D98" s="210" t="s">
        <v>117</v>
      </c>
      <c r="E98" s="40"/>
      <c r="F98" s="211" t="s">
        <v>145</v>
      </c>
      <c r="G98" s="40"/>
      <c r="H98" s="40"/>
      <c r="I98" s="212"/>
      <c r="J98" s="40"/>
      <c r="K98" s="40"/>
      <c r="L98" s="44"/>
      <c r="M98" s="213"/>
      <c r="N98" s="214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117</v>
      </c>
      <c r="AU98" s="17" t="s">
        <v>76</v>
      </c>
    </row>
    <row r="99" s="12" customFormat="1" ht="22.8" customHeight="1">
      <c r="A99" s="12"/>
      <c r="B99" s="181"/>
      <c r="C99" s="182"/>
      <c r="D99" s="183" t="s">
        <v>68</v>
      </c>
      <c r="E99" s="195" t="s">
        <v>146</v>
      </c>
      <c r="F99" s="195" t="s">
        <v>147</v>
      </c>
      <c r="G99" s="182"/>
      <c r="H99" s="182"/>
      <c r="I99" s="185"/>
      <c r="J99" s="196">
        <f>BK99</f>
        <v>0</v>
      </c>
      <c r="K99" s="182"/>
      <c r="L99" s="187"/>
      <c r="M99" s="188"/>
      <c r="N99" s="189"/>
      <c r="O99" s="189"/>
      <c r="P99" s="190">
        <f>SUM(P100:P108)</f>
        <v>0</v>
      </c>
      <c r="Q99" s="189"/>
      <c r="R99" s="190">
        <f>SUM(R100:R108)</f>
        <v>0</v>
      </c>
      <c r="S99" s="189"/>
      <c r="T99" s="191">
        <f>SUM(T100:T108)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2" t="s">
        <v>74</v>
      </c>
      <c r="AT99" s="193" t="s">
        <v>68</v>
      </c>
      <c r="AU99" s="193" t="s">
        <v>74</v>
      </c>
      <c r="AY99" s="192" t="s">
        <v>106</v>
      </c>
      <c r="BK99" s="194">
        <f>SUM(BK100:BK108)</f>
        <v>0</v>
      </c>
    </row>
    <row r="100" s="2" customFormat="1" ht="24.15" customHeight="1">
      <c r="A100" s="38"/>
      <c r="B100" s="39"/>
      <c r="C100" s="197" t="s">
        <v>148</v>
      </c>
      <c r="D100" s="197" t="s">
        <v>110</v>
      </c>
      <c r="E100" s="198" t="s">
        <v>149</v>
      </c>
      <c r="F100" s="199" t="s">
        <v>150</v>
      </c>
      <c r="G100" s="200" t="s">
        <v>151</v>
      </c>
      <c r="H100" s="201">
        <v>1.5600000000000001</v>
      </c>
      <c r="I100" s="202"/>
      <c r="J100" s="203">
        <f>ROUND(I100*H100,2)</f>
        <v>0</v>
      </c>
      <c r="K100" s="199" t="s">
        <v>114</v>
      </c>
      <c r="L100" s="44"/>
      <c r="M100" s="204" t="s">
        <v>19</v>
      </c>
      <c r="N100" s="205" t="s">
        <v>40</v>
      </c>
      <c r="O100" s="84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8" t="s">
        <v>115</v>
      </c>
      <c r="AT100" s="208" t="s">
        <v>110</v>
      </c>
      <c r="AU100" s="208" t="s">
        <v>76</v>
      </c>
      <c r="AY100" s="17" t="s">
        <v>106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7" t="s">
        <v>74</v>
      </c>
      <c r="BK100" s="209">
        <f>ROUND(I100*H100,2)</f>
        <v>0</v>
      </c>
      <c r="BL100" s="17" t="s">
        <v>115</v>
      </c>
      <c r="BM100" s="208" t="s">
        <v>152</v>
      </c>
    </row>
    <row r="101" s="2" customFormat="1">
      <c r="A101" s="38"/>
      <c r="B101" s="39"/>
      <c r="C101" s="40"/>
      <c r="D101" s="210" t="s">
        <v>117</v>
      </c>
      <c r="E101" s="40"/>
      <c r="F101" s="211" t="s">
        <v>153</v>
      </c>
      <c r="G101" s="40"/>
      <c r="H101" s="40"/>
      <c r="I101" s="212"/>
      <c r="J101" s="40"/>
      <c r="K101" s="40"/>
      <c r="L101" s="44"/>
      <c r="M101" s="213"/>
      <c r="N101" s="21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117</v>
      </c>
      <c r="AU101" s="17" t="s">
        <v>76</v>
      </c>
    </row>
    <row r="102" s="2" customFormat="1" ht="24.15" customHeight="1">
      <c r="A102" s="38"/>
      <c r="B102" s="39"/>
      <c r="C102" s="197" t="s">
        <v>154</v>
      </c>
      <c r="D102" s="197" t="s">
        <v>110</v>
      </c>
      <c r="E102" s="198" t="s">
        <v>155</v>
      </c>
      <c r="F102" s="199" t="s">
        <v>156</v>
      </c>
      <c r="G102" s="200" t="s">
        <v>151</v>
      </c>
      <c r="H102" s="201">
        <v>29.640000000000001</v>
      </c>
      <c r="I102" s="202"/>
      <c r="J102" s="203">
        <f>ROUND(I102*H102,2)</f>
        <v>0</v>
      </c>
      <c r="K102" s="199" t="s">
        <v>114</v>
      </c>
      <c r="L102" s="44"/>
      <c r="M102" s="204" t="s">
        <v>19</v>
      </c>
      <c r="N102" s="205" t="s">
        <v>40</v>
      </c>
      <c r="O102" s="84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8" t="s">
        <v>115</v>
      </c>
      <c r="AT102" s="208" t="s">
        <v>110</v>
      </c>
      <c r="AU102" s="208" t="s">
        <v>76</v>
      </c>
      <c r="AY102" s="17" t="s">
        <v>106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7" t="s">
        <v>74</v>
      </c>
      <c r="BK102" s="209">
        <f>ROUND(I102*H102,2)</f>
        <v>0</v>
      </c>
      <c r="BL102" s="17" t="s">
        <v>115</v>
      </c>
      <c r="BM102" s="208" t="s">
        <v>157</v>
      </c>
    </row>
    <row r="103" s="2" customFormat="1">
      <c r="A103" s="38"/>
      <c r="B103" s="39"/>
      <c r="C103" s="40"/>
      <c r="D103" s="210" t="s">
        <v>117</v>
      </c>
      <c r="E103" s="40"/>
      <c r="F103" s="211" t="s">
        <v>158</v>
      </c>
      <c r="G103" s="40"/>
      <c r="H103" s="40"/>
      <c r="I103" s="212"/>
      <c r="J103" s="40"/>
      <c r="K103" s="40"/>
      <c r="L103" s="44"/>
      <c r="M103" s="213"/>
      <c r="N103" s="21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117</v>
      </c>
      <c r="AU103" s="17" t="s">
        <v>76</v>
      </c>
    </row>
    <row r="104" s="13" customFormat="1">
      <c r="A104" s="13"/>
      <c r="B104" s="215"/>
      <c r="C104" s="216"/>
      <c r="D104" s="217" t="s">
        <v>119</v>
      </c>
      <c r="E104" s="218" t="s">
        <v>19</v>
      </c>
      <c r="F104" s="219" t="s">
        <v>159</v>
      </c>
      <c r="G104" s="216"/>
      <c r="H104" s="220">
        <v>29.640000000000001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119</v>
      </c>
      <c r="AU104" s="226" t="s">
        <v>76</v>
      </c>
      <c r="AV104" s="13" t="s">
        <v>76</v>
      </c>
      <c r="AW104" s="13" t="s">
        <v>31</v>
      </c>
      <c r="AX104" s="13" t="s">
        <v>74</v>
      </c>
      <c r="AY104" s="226" t="s">
        <v>106</v>
      </c>
    </row>
    <row r="105" s="2" customFormat="1" ht="24.15" customHeight="1">
      <c r="A105" s="38"/>
      <c r="B105" s="39"/>
      <c r="C105" s="197" t="s">
        <v>160</v>
      </c>
      <c r="D105" s="197" t="s">
        <v>110</v>
      </c>
      <c r="E105" s="198" t="s">
        <v>161</v>
      </c>
      <c r="F105" s="199" t="s">
        <v>162</v>
      </c>
      <c r="G105" s="200" t="s">
        <v>151</v>
      </c>
      <c r="H105" s="201">
        <v>1.5600000000000001</v>
      </c>
      <c r="I105" s="202"/>
      <c r="J105" s="203">
        <f>ROUND(I105*H105,2)</f>
        <v>0</v>
      </c>
      <c r="K105" s="199" t="s">
        <v>114</v>
      </c>
      <c r="L105" s="44"/>
      <c r="M105" s="204" t="s">
        <v>19</v>
      </c>
      <c r="N105" s="205" t="s">
        <v>40</v>
      </c>
      <c r="O105" s="84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8" t="s">
        <v>115</v>
      </c>
      <c r="AT105" s="208" t="s">
        <v>110</v>
      </c>
      <c r="AU105" s="208" t="s">
        <v>76</v>
      </c>
      <c r="AY105" s="17" t="s">
        <v>106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7" t="s">
        <v>74</v>
      </c>
      <c r="BK105" s="209">
        <f>ROUND(I105*H105,2)</f>
        <v>0</v>
      </c>
      <c r="BL105" s="17" t="s">
        <v>115</v>
      </c>
      <c r="BM105" s="208" t="s">
        <v>163</v>
      </c>
    </row>
    <row r="106" s="2" customFormat="1">
      <c r="A106" s="38"/>
      <c r="B106" s="39"/>
      <c r="C106" s="40"/>
      <c r="D106" s="210" t="s">
        <v>117</v>
      </c>
      <c r="E106" s="40"/>
      <c r="F106" s="211" t="s">
        <v>164</v>
      </c>
      <c r="G106" s="40"/>
      <c r="H106" s="40"/>
      <c r="I106" s="212"/>
      <c r="J106" s="40"/>
      <c r="K106" s="40"/>
      <c r="L106" s="44"/>
      <c r="M106" s="213"/>
      <c r="N106" s="214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117</v>
      </c>
      <c r="AU106" s="17" t="s">
        <v>76</v>
      </c>
    </row>
    <row r="107" s="2" customFormat="1" ht="24.15" customHeight="1">
      <c r="A107" s="38"/>
      <c r="B107" s="39"/>
      <c r="C107" s="197" t="s">
        <v>165</v>
      </c>
      <c r="D107" s="197" t="s">
        <v>110</v>
      </c>
      <c r="E107" s="198" t="s">
        <v>166</v>
      </c>
      <c r="F107" s="199" t="s">
        <v>167</v>
      </c>
      <c r="G107" s="200" t="s">
        <v>151</v>
      </c>
      <c r="H107" s="201">
        <v>1.5600000000000001</v>
      </c>
      <c r="I107" s="202"/>
      <c r="J107" s="203">
        <f>ROUND(I107*H107,2)</f>
        <v>0</v>
      </c>
      <c r="K107" s="199" t="s">
        <v>114</v>
      </c>
      <c r="L107" s="44"/>
      <c r="M107" s="204" t="s">
        <v>19</v>
      </c>
      <c r="N107" s="205" t="s">
        <v>40</v>
      </c>
      <c r="O107" s="84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8" t="s">
        <v>115</v>
      </c>
      <c r="AT107" s="208" t="s">
        <v>110</v>
      </c>
      <c r="AU107" s="208" t="s">
        <v>76</v>
      </c>
      <c r="AY107" s="17" t="s">
        <v>106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7" t="s">
        <v>74</v>
      </c>
      <c r="BK107" s="209">
        <f>ROUND(I107*H107,2)</f>
        <v>0</v>
      </c>
      <c r="BL107" s="17" t="s">
        <v>115</v>
      </c>
      <c r="BM107" s="208" t="s">
        <v>168</v>
      </c>
    </row>
    <row r="108" s="2" customFormat="1">
      <c r="A108" s="38"/>
      <c r="B108" s="39"/>
      <c r="C108" s="40"/>
      <c r="D108" s="210" t="s">
        <v>117</v>
      </c>
      <c r="E108" s="40"/>
      <c r="F108" s="211" t="s">
        <v>169</v>
      </c>
      <c r="G108" s="40"/>
      <c r="H108" s="40"/>
      <c r="I108" s="212"/>
      <c r="J108" s="40"/>
      <c r="K108" s="40"/>
      <c r="L108" s="44"/>
      <c r="M108" s="213"/>
      <c r="N108" s="214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117</v>
      </c>
      <c r="AU108" s="17" t="s">
        <v>76</v>
      </c>
    </row>
    <row r="109" s="12" customFormat="1" ht="25.92" customHeight="1">
      <c r="A109" s="12"/>
      <c r="B109" s="181"/>
      <c r="C109" s="182"/>
      <c r="D109" s="183" t="s">
        <v>68</v>
      </c>
      <c r="E109" s="184" t="s">
        <v>170</v>
      </c>
      <c r="F109" s="184" t="s">
        <v>171</v>
      </c>
      <c r="G109" s="182"/>
      <c r="H109" s="182"/>
      <c r="I109" s="185"/>
      <c r="J109" s="186">
        <f>BK109</f>
        <v>0</v>
      </c>
      <c r="K109" s="182"/>
      <c r="L109" s="187"/>
      <c r="M109" s="188"/>
      <c r="N109" s="189"/>
      <c r="O109" s="189"/>
      <c r="P109" s="190">
        <f>P110+P165+P221+P251</f>
        <v>0</v>
      </c>
      <c r="Q109" s="189"/>
      <c r="R109" s="190">
        <f>R110+R165+R221+R251</f>
        <v>0.84733000000000003</v>
      </c>
      <c r="S109" s="189"/>
      <c r="T109" s="191">
        <f>T110+T165+T221+T251</f>
        <v>0.00084000000000000003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2" t="s">
        <v>76</v>
      </c>
      <c r="AT109" s="193" t="s">
        <v>68</v>
      </c>
      <c r="AU109" s="193" t="s">
        <v>69</v>
      </c>
      <c r="AY109" s="192" t="s">
        <v>106</v>
      </c>
      <c r="BK109" s="194">
        <f>BK110+BK165+BK221+BK251</f>
        <v>0</v>
      </c>
    </row>
    <row r="110" s="12" customFormat="1" ht="22.8" customHeight="1">
      <c r="A110" s="12"/>
      <c r="B110" s="181"/>
      <c r="C110" s="182"/>
      <c r="D110" s="183" t="s">
        <v>68</v>
      </c>
      <c r="E110" s="195" t="s">
        <v>172</v>
      </c>
      <c r="F110" s="195" t="s">
        <v>173</v>
      </c>
      <c r="G110" s="182"/>
      <c r="H110" s="182"/>
      <c r="I110" s="185"/>
      <c r="J110" s="196">
        <f>BK110</f>
        <v>0</v>
      </c>
      <c r="K110" s="182"/>
      <c r="L110" s="187"/>
      <c r="M110" s="188"/>
      <c r="N110" s="189"/>
      <c r="O110" s="189"/>
      <c r="P110" s="190">
        <f>SUM(P111:P164)</f>
        <v>0</v>
      </c>
      <c r="Q110" s="189"/>
      <c r="R110" s="190">
        <f>SUM(R111:R164)</f>
        <v>0.17709</v>
      </c>
      <c r="S110" s="189"/>
      <c r="T110" s="191">
        <f>SUM(T111:T164)</f>
        <v>0.00084000000000000003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2" t="s">
        <v>76</v>
      </c>
      <c r="AT110" s="193" t="s">
        <v>68</v>
      </c>
      <c r="AU110" s="193" t="s">
        <v>74</v>
      </c>
      <c r="AY110" s="192" t="s">
        <v>106</v>
      </c>
      <c r="BK110" s="194">
        <f>SUM(BK111:BK164)</f>
        <v>0</v>
      </c>
    </row>
    <row r="111" s="2" customFormat="1" ht="16.5" customHeight="1">
      <c r="A111" s="38"/>
      <c r="B111" s="39"/>
      <c r="C111" s="197" t="s">
        <v>74</v>
      </c>
      <c r="D111" s="197" t="s">
        <v>110</v>
      </c>
      <c r="E111" s="198" t="s">
        <v>174</v>
      </c>
      <c r="F111" s="199" t="s">
        <v>175</v>
      </c>
      <c r="G111" s="200" t="s">
        <v>176</v>
      </c>
      <c r="H111" s="201">
        <v>2</v>
      </c>
      <c r="I111" s="202"/>
      <c r="J111" s="203">
        <f>ROUND(I111*H111,2)</f>
        <v>0</v>
      </c>
      <c r="K111" s="199" t="s">
        <v>114</v>
      </c>
      <c r="L111" s="44"/>
      <c r="M111" s="204" t="s">
        <v>19</v>
      </c>
      <c r="N111" s="205" t="s">
        <v>40</v>
      </c>
      <c r="O111" s="84"/>
      <c r="P111" s="206">
        <f>O111*H111</f>
        <v>0</v>
      </c>
      <c r="Q111" s="206">
        <v>0.00058</v>
      </c>
      <c r="R111" s="206">
        <f>Q111*H111</f>
        <v>0.00116</v>
      </c>
      <c r="S111" s="206">
        <v>0.00042000000000000002</v>
      </c>
      <c r="T111" s="207">
        <f>S111*H111</f>
        <v>0.00084000000000000003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8" t="s">
        <v>177</v>
      </c>
      <c r="AT111" s="208" t="s">
        <v>110</v>
      </c>
      <c r="AU111" s="208" t="s">
        <v>76</v>
      </c>
      <c r="AY111" s="17" t="s">
        <v>106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7" t="s">
        <v>74</v>
      </c>
      <c r="BK111" s="209">
        <f>ROUND(I111*H111,2)</f>
        <v>0</v>
      </c>
      <c r="BL111" s="17" t="s">
        <v>177</v>
      </c>
      <c r="BM111" s="208" t="s">
        <v>178</v>
      </c>
    </row>
    <row r="112" s="2" customFormat="1">
      <c r="A112" s="38"/>
      <c r="B112" s="39"/>
      <c r="C112" s="40"/>
      <c r="D112" s="210" t="s">
        <v>117</v>
      </c>
      <c r="E112" s="40"/>
      <c r="F112" s="211" t="s">
        <v>179</v>
      </c>
      <c r="G112" s="40"/>
      <c r="H112" s="40"/>
      <c r="I112" s="212"/>
      <c r="J112" s="40"/>
      <c r="K112" s="40"/>
      <c r="L112" s="44"/>
      <c r="M112" s="213"/>
      <c r="N112" s="21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117</v>
      </c>
      <c r="AU112" s="17" t="s">
        <v>76</v>
      </c>
    </row>
    <row r="113" s="2" customFormat="1" ht="16.5" customHeight="1">
      <c r="A113" s="38"/>
      <c r="B113" s="39"/>
      <c r="C113" s="197" t="s">
        <v>76</v>
      </c>
      <c r="D113" s="197" t="s">
        <v>110</v>
      </c>
      <c r="E113" s="198" t="s">
        <v>180</v>
      </c>
      <c r="F113" s="199" t="s">
        <v>181</v>
      </c>
      <c r="G113" s="200" t="s">
        <v>176</v>
      </c>
      <c r="H113" s="201">
        <v>2</v>
      </c>
      <c r="I113" s="202"/>
      <c r="J113" s="203">
        <f>ROUND(I113*H113,2)</f>
        <v>0</v>
      </c>
      <c r="K113" s="199" t="s">
        <v>114</v>
      </c>
      <c r="L113" s="44"/>
      <c r="M113" s="204" t="s">
        <v>19</v>
      </c>
      <c r="N113" s="205" t="s">
        <v>40</v>
      </c>
      <c r="O113" s="84"/>
      <c r="P113" s="206">
        <f>O113*H113</f>
        <v>0</v>
      </c>
      <c r="Q113" s="206">
        <v>0.016320000000000001</v>
      </c>
      <c r="R113" s="206">
        <f>Q113*H113</f>
        <v>0.032640000000000002</v>
      </c>
      <c r="S113" s="206">
        <v>0</v>
      </c>
      <c r="T113" s="207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8" t="s">
        <v>177</v>
      </c>
      <c r="AT113" s="208" t="s">
        <v>110</v>
      </c>
      <c r="AU113" s="208" t="s">
        <v>76</v>
      </c>
      <c r="AY113" s="17" t="s">
        <v>106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7" t="s">
        <v>74</v>
      </c>
      <c r="BK113" s="209">
        <f>ROUND(I113*H113,2)</f>
        <v>0</v>
      </c>
      <c r="BL113" s="17" t="s">
        <v>177</v>
      </c>
      <c r="BM113" s="208" t="s">
        <v>182</v>
      </c>
    </row>
    <row r="114" s="2" customFormat="1">
      <c r="A114" s="38"/>
      <c r="B114" s="39"/>
      <c r="C114" s="40"/>
      <c r="D114" s="210" t="s">
        <v>117</v>
      </c>
      <c r="E114" s="40"/>
      <c r="F114" s="211" t="s">
        <v>183</v>
      </c>
      <c r="G114" s="40"/>
      <c r="H114" s="40"/>
      <c r="I114" s="212"/>
      <c r="J114" s="40"/>
      <c r="K114" s="40"/>
      <c r="L114" s="44"/>
      <c r="M114" s="213"/>
      <c r="N114" s="214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117</v>
      </c>
      <c r="AU114" s="17" t="s">
        <v>76</v>
      </c>
    </row>
    <row r="115" s="2" customFormat="1" ht="16.5" customHeight="1">
      <c r="A115" s="38"/>
      <c r="B115" s="39"/>
      <c r="C115" s="197" t="s">
        <v>184</v>
      </c>
      <c r="D115" s="197" t="s">
        <v>110</v>
      </c>
      <c r="E115" s="198" t="s">
        <v>185</v>
      </c>
      <c r="F115" s="199" t="s">
        <v>186</v>
      </c>
      <c r="G115" s="200" t="s">
        <v>176</v>
      </c>
      <c r="H115" s="201">
        <v>2</v>
      </c>
      <c r="I115" s="202"/>
      <c r="J115" s="203">
        <f>ROUND(I115*H115,2)</f>
        <v>0</v>
      </c>
      <c r="K115" s="199" t="s">
        <v>114</v>
      </c>
      <c r="L115" s="44"/>
      <c r="M115" s="204" t="s">
        <v>19</v>
      </c>
      <c r="N115" s="205" t="s">
        <v>40</v>
      </c>
      <c r="O115" s="84"/>
      <c r="P115" s="206">
        <f>O115*H115</f>
        <v>0</v>
      </c>
      <c r="Q115" s="206">
        <v>0.0017899999999999999</v>
      </c>
      <c r="R115" s="206">
        <f>Q115*H115</f>
        <v>0.0035799999999999998</v>
      </c>
      <c r="S115" s="206">
        <v>0</v>
      </c>
      <c r="T115" s="207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8" t="s">
        <v>177</v>
      </c>
      <c r="AT115" s="208" t="s">
        <v>110</v>
      </c>
      <c r="AU115" s="208" t="s">
        <v>76</v>
      </c>
      <c r="AY115" s="17" t="s">
        <v>106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7" t="s">
        <v>74</v>
      </c>
      <c r="BK115" s="209">
        <f>ROUND(I115*H115,2)</f>
        <v>0</v>
      </c>
      <c r="BL115" s="17" t="s">
        <v>177</v>
      </c>
      <c r="BM115" s="208" t="s">
        <v>187</v>
      </c>
    </row>
    <row r="116" s="2" customFormat="1">
      <c r="A116" s="38"/>
      <c r="B116" s="39"/>
      <c r="C116" s="40"/>
      <c r="D116" s="210" t="s">
        <v>117</v>
      </c>
      <c r="E116" s="40"/>
      <c r="F116" s="211" t="s">
        <v>188</v>
      </c>
      <c r="G116" s="40"/>
      <c r="H116" s="40"/>
      <c r="I116" s="212"/>
      <c r="J116" s="40"/>
      <c r="K116" s="40"/>
      <c r="L116" s="44"/>
      <c r="M116" s="213"/>
      <c r="N116" s="214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117</v>
      </c>
      <c r="AU116" s="17" t="s">
        <v>76</v>
      </c>
    </row>
    <row r="117" s="2" customFormat="1" ht="16.5" customHeight="1">
      <c r="A117" s="38"/>
      <c r="B117" s="39"/>
      <c r="C117" s="197" t="s">
        <v>115</v>
      </c>
      <c r="D117" s="197" t="s">
        <v>110</v>
      </c>
      <c r="E117" s="198" t="s">
        <v>189</v>
      </c>
      <c r="F117" s="199" t="s">
        <v>190</v>
      </c>
      <c r="G117" s="200" t="s">
        <v>176</v>
      </c>
      <c r="H117" s="201">
        <v>2</v>
      </c>
      <c r="I117" s="202"/>
      <c r="J117" s="203">
        <f>ROUND(I117*H117,2)</f>
        <v>0</v>
      </c>
      <c r="K117" s="199" t="s">
        <v>114</v>
      </c>
      <c r="L117" s="44"/>
      <c r="M117" s="204" t="s">
        <v>19</v>
      </c>
      <c r="N117" s="205" t="s">
        <v>40</v>
      </c>
      <c r="O117" s="84"/>
      <c r="P117" s="206">
        <f>O117*H117</f>
        <v>0</v>
      </c>
      <c r="Q117" s="206">
        <v>0.001</v>
      </c>
      <c r="R117" s="206">
        <f>Q117*H117</f>
        <v>0.002</v>
      </c>
      <c r="S117" s="206">
        <v>0</v>
      </c>
      <c r="T117" s="20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8" t="s">
        <v>177</v>
      </c>
      <c r="AT117" s="208" t="s">
        <v>110</v>
      </c>
      <c r="AU117" s="208" t="s">
        <v>76</v>
      </c>
      <c r="AY117" s="17" t="s">
        <v>106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7" t="s">
        <v>74</v>
      </c>
      <c r="BK117" s="209">
        <f>ROUND(I117*H117,2)</f>
        <v>0</v>
      </c>
      <c r="BL117" s="17" t="s">
        <v>177</v>
      </c>
      <c r="BM117" s="208" t="s">
        <v>191</v>
      </c>
    </row>
    <row r="118" s="2" customFormat="1">
      <c r="A118" s="38"/>
      <c r="B118" s="39"/>
      <c r="C118" s="40"/>
      <c r="D118" s="210" t="s">
        <v>117</v>
      </c>
      <c r="E118" s="40"/>
      <c r="F118" s="211" t="s">
        <v>192</v>
      </c>
      <c r="G118" s="40"/>
      <c r="H118" s="40"/>
      <c r="I118" s="212"/>
      <c r="J118" s="40"/>
      <c r="K118" s="40"/>
      <c r="L118" s="44"/>
      <c r="M118" s="213"/>
      <c r="N118" s="214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117</v>
      </c>
      <c r="AU118" s="17" t="s">
        <v>76</v>
      </c>
    </row>
    <row r="119" s="2" customFormat="1" ht="16.5" customHeight="1">
      <c r="A119" s="38"/>
      <c r="B119" s="39"/>
      <c r="C119" s="197" t="s">
        <v>193</v>
      </c>
      <c r="D119" s="197" t="s">
        <v>110</v>
      </c>
      <c r="E119" s="198" t="s">
        <v>194</v>
      </c>
      <c r="F119" s="199" t="s">
        <v>195</v>
      </c>
      <c r="G119" s="200" t="s">
        <v>126</v>
      </c>
      <c r="H119" s="201">
        <v>42</v>
      </c>
      <c r="I119" s="202"/>
      <c r="J119" s="203">
        <f>ROUND(I119*H119,2)</f>
        <v>0</v>
      </c>
      <c r="K119" s="199" t="s">
        <v>114</v>
      </c>
      <c r="L119" s="44"/>
      <c r="M119" s="204" t="s">
        <v>19</v>
      </c>
      <c r="N119" s="205" t="s">
        <v>40</v>
      </c>
      <c r="O119" s="84"/>
      <c r="P119" s="206">
        <f>O119*H119</f>
        <v>0</v>
      </c>
      <c r="Q119" s="206">
        <v>0.00142</v>
      </c>
      <c r="R119" s="206">
        <f>Q119*H119</f>
        <v>0.059639999999999999</v>
      </c>
      <c r="S119" s="206">
        <v>0</v>
      </c>
      <c r="T119" s="20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8" t="s">
        <v>177</v>
      </c>
      <c r="AT119" s="208" t="s">
        <v>110</v>
      </c>
      <c r="AU119" s="208" t="s">
        <v>76</v>
      </c>
      <c r="AY119" s="17" t="s">
        <v>106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7" t="s">
        <v>74</v>
      </c>
      <c r="BK119" s="209">
        <f>ROUND(I119*H119,2)</f>
        <v>0</v>
      </c>
      <c r="BL119" s="17" t="s">
        <v>177</v>
      </c>
      <c r="BM119" s="208" t="s">
        <v>196</v>
      </c>
    </row>
    <row r="120" s="2" customFormat="1">
      <c r="A120" s="38"/>
      <c r="B120" s="39"/>
      <c r="C120" s="40"/>
      <c r="D120" s="210" t="s">
        <v>117</v>
      </c>
      <c r="E120" s="40"/>
      <c r="F120" s="211" t="s">
        <v>197</v>
      </c>
      <c r="G120" s="40"/>
      <c r="H120" s="40"/>
      <c r="I120" s="212"/>
      <c r="J120" s="40"/>
      <c r="K120" s="40"/>
      <c r="L120" s="44"/>
      <c r="M120" s="213"/>
      <c r="N120" s="214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117</v>
      </c>
      <c r="AU120" s="17" t="s">
        <v>76</v>
      </c>
    </row>
    <row r="121" s="13" customFormat="1">
      <c r="A121" s="13"/>
      <c r="B121" s="215"/>
      <c r="C121" s="216"/>
      <c r="D121" s="217" t="s">
        <v>119</v>
      </c>
      <c r="E121" s="218" t="s">
        <v>19</v>
      </c>
      <c r="F121" s="219" t="s">
        <v>198</v>
      </c>
      <c r="G121" s="216"/>
      <c r="H121" s="220">
        <v>42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6" t="s">
        <v>119</v>
      </c>
      <c r="AU121" s="226" t="s">
        <v>76</v>
      </c>
      <c r="AV121" s="13" t="s">
        <v>76</v>
      </c>
      <c r="AW121" s="13" t="s">
        <v>31</v>
      </c>
      <c r="AX121" s="13" t="s">
        <v>74</v>
      </c>
      <c r="AY121" s="226" t="s">
        <v>106</v>
      </c>
    </row>
    <row r="122" s="2" customFormat="1" ht="16.5" customHeight="1">
      <c r="A122" s="38"/>
      <c r="B122" s="39"/>
      <c r="C122" s="197" t="s">
        <v>199</v>
      </c>
      <c r="D122" s="197" t="s">
        <v>110</v>
      </c>
      <c r="E122" s="198" t="s">
        <v>200</v>
      </c>
      <c r="F122" s="199" t="s">
        <v>201</v>
      </c>
      <c r="G122" s="200" t="s">
        <v>126</v>
      </c>
      <c r="H122" s="201">
        <v>2</v>
      </c>
      <c r="I122" s="202"/>
      <c r="J122" s="203">
        <f>ROUND(I122*H122,2)</f>
        <v>0</v>
      </c>
      <c r="K122" s="199" t="s">
        <v>114</v>
      </c>
      <c r="L122" s="44"/>
      <c r="M122" s="204" t="s">
        <v>19</v>
      </c>
      <c r="N122" s="205" t="s">
        <v>40</v>
      </c>
      <c r="O122" s="84"/>
      <c r="P122" s="206">
        <f>O122*H122</f>
        <v>0</v>
      </c>
      <c r="Q122" s="206">
        <v>0.0074400000000000004</v>
      </c>
      <c r="R122" s="206">
        <f>Q122*H122</f>
        <v>0.014880000000000001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177</v>
      </c>
      <c r="AT122" s="208" t="s">
        <v>110</v>
      </c>
      <c r="AU122" s="208" t="s">
        <v>76</v>
      </c>
      <c r="AY122" s="17" t="s">
        <v>106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7" t="s">
        <v>74</v>
      </c>
      <c r="BK122" s="209">
        <f>ROUND(I122*H122,2)</f>
        <v>0</v>
      </c>
      <c r="BL122" s="17" t="s">
        <v>177</v>
      </c>
      <c r="BM122" s="208" t="s">
        <v>202</v>
      </c>
    </row>
    <row r="123" s="2" customFormat="1">
      <c r="A123" s="38"/>
      <c r="B123" s="39"/>
      <c r="C123" s="40"/>
      <c r="D123" s="210" t="s">
        <v>117</v>
      </c>
      <c r="E123" s="40"/>
      <c r="F123" s="211" t="s">
        <v>203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117</v>
      </c>
      <c r="AU123" s="17" t="s">
        <v>76</v>
      </c>
    </row>
    <row r="124" s="2" customFormat="1" ht="16.5" customHeight="1">
      <c r="A124" s="38"/>
      <c r="B124" s="39"/>
      <c r="C124" s="197" t="s">
        <v>121</v>
      </c>
      <c r="D124" s="197" t="s">
        <v>110</v>
      </c>
      <c r="E124" s="198" t="s">
        <v>204</v>
      </c>
      <c r="F124" s="199" t="s">
        <v>205</v>
      </c>
      <c r="G124" s="200" t="s">
        <v>126</v>
      </c>
      <c r="H124" s="201">
        <v>18</v>
      </c>
      <c r="I124" s="202"/>
      <c r="J124" s="203">
        <f>ROUND(I124*H124,2)</f>
        <v>0</v>
      </c>
      <c r="K124" s="199" t="s">
        <v>114</v>
      </c>
      <c r="L124" s="44"/>
      <c r="M124" s="204" t="s">
        <v>19</v>
      </c>
      <c r="N124" s="205" t="s">
        <v>40</v>
      </c>
      <c r="O124" s="84"/>
      <c r="P124" s="206">
        <f>O124*H124</f>
        <v>0</v>
      </c>
      <c r="Q124" s="206">
        <v>0.00059000000000000003</v>
      </c>
      <c r="R124" s="206">
        <f>Q124*H124</f>
        <v>0.010620000000000001</v>
      </c>
      <c r="S124" s="206">
        <v>0</v>
      </c>
      <c r="T124" s="20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8" t="s">
        <v>177</v>
      </c>
      <c r="AT124" s="208" t="s">
        <v>110</v>
      </c>
      <c r="AU124" s="208" t="s">
        <v>76</v>
      </c>
      <c r="AY124" s="17" t="s">
        <v>106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7" t="s">
        <v>74</v>
      </c>
      <c r="BK124" s="209">
        <f>ROUND(I124*H124,2)</f>
        <v>0</v>
      </c>
      <c r="BL124" s="17" t="s">
        <v>177</v>
      </c>
      <c r="BM124" s="208" t="s">
        <v>206</v>
      </c>
    </row>
    <row r="125" s="2" customFormat="1">
      <c r="A125" s="38"/>
      <c r="B125" s="39"/>
      <c r="C125" s="40"/>
      <c r="D125" s="210" t="s">
        <v>117</v>
      </c>
      <c r="E125" s="40"/>
      <c r="F125" s="211" t="s">
        <v>207</v>
      </c>
      <c r="G125" s="40"/>
      <c r="H125" s="40"/>
      <c r="I125" s="212"/>
      <c r="J125" s="40"/>
      <c r="K125" s="40"/>
      <c r="L125" s="44"/>
      <c r="M125" s="213"/>
      <c r="N125" s="214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117</v>
      </c>
      <c r="AU125" s="17" t="s">
        <v>76</v>
      </c>
    </row>
    <row r="126" s="13" customFormat="1">
      <c r="A126" s="13"/>
      <c r="B126" s="215"/>
      <c r="C126" s="216"/>
      <c r="D126" s="217" t="s">
        <v>119</v>
      </c>
      <c r="E126" s="218" t="s">
        <v>19</v>
      </c>
      <c r="F126" s="219" t="s">
        <v>208</v>
      </c>
      <c r="G126" s="216"/>
      <c r="H126" s="220">
        <v>18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119</v>
      </c>
      <c r="AU126" s="226" t="s">
        <v>76</v>
      </c>
      <c r="AV126" s="13" t="s">
        <v>76</v>
      </c>
      <c r="AW126" s="13" t="s">
        <v>31</v>
      </c>
      <c r="AX126" s="13" t="s">
        <v>74</v>
      </c>
      <c r="AY126" s="226" t="s">
        <v>106</v>
      </c>
    </row>
    <row r="127" s="2" customFormat="1" ht="16.5" customHeight="1">
      <c r="A127" s="38"/>
      <c r="B127" s="39"/>
      <c r="C127" s="197" t="s">
        <v>209</v>
      </c>
      <c r="D127" s="197" t="s">
        <v>110</v>
      </c>
      <c r="E127" s="198" t="s">
        <v>210</v>
      </c>
      <c r="F127" s="199" t="s">
        <v>211</v>
      </c>
      <c r="G127" s="200" t="s">
        <v>126</v>
      </c>
      <c r="H127" s="201">
        <v>16</v>
      </c>
      <c r="I127" s="202"/>
      <c r="J127" s="203">
        <f>ROUND(I127*H127,2)</f>
        <v>0</v>
      </c>
      <c r="K127" s="199" t="s">
        <v>114</v>
      </c>
      <c r="L127" s="44"/>
      <c r="M127" s="204" t="s">
        <v>19</v>
      </c>
      <c r="N127" s="205" t="s">
        <v>40</v>
      </c>
      <c r="O127" s="84"/>
      <c r="P127" s="206">
        <f>O127*H127</f>
        <v>0</v>
      </c>
      <c r="Q127" s="206">
        <v>0.0020100000000000001</v>
      </c>
      <c r="R127" s="206">
        <f>Q127*H127</f>
        <v>0.032160000000000001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177</v>
      </c>
      <c r="AT127" s="208" t="s">
        <v>110</v>
      </c>
      <c r="AU127" s="208" t="s">
        <v>76</v>
      </c>
      <c r="AY127" s="17" t="s">
        <v>106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7" t="s">
        <v>74</v>
      </c>
      <c r="BK127" s="209">
        <f>ROUND(I127*H127,2)</f>
        <v>0</v>
      </c>
      <c r="BL127" s="17" t="s">
        <v>177</v>
      </c>
      <c r="BM127" s="208" t="s">
        <v>212</v>
      </c>
    </row>
    <row r="128" s="2" customFormat="1">
      <c r="A128" s="38"/>
      <c r="B128" s="39"/>
      <c r="C128" s="40"/>
      <c r="D128" s="210" t="s">
        <v>117</v>
      </c>
      <c r="E128" s="40"/>
      <c r="F128" s="211" t="s">
        <v>213</v>
      </c>
      <c r="G128" s="40"/>
      <c r="H128" s="40"/>
      <c r="I128" s="212"/>
      <c r="J128" s="40"/>
      <c r="K128" s="40"/>
      <c r="L128" s="44"/>
      <c r="M128" s="213"/>
      <c r="N128" s="214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117</v>
      </c>
      <c r="AU128" s="17" t="s">
        <v>76</v>
      </c>
    </row>
    <row r="129" s="13" customFormat="1">
      <c r="A129" s="13"/>
      <c r="B129" s="215"/>
      <c r="C129" s="216"/>
      <c r="D129" s="217" t="s">
        <v>119</v>
      </c>
      <c r="E129" s="218" t="s">
        <v>19</v>
      </c>
      <c r="F129" s="219" t="s">
        <v>214</v>
      </c>
      <c r="G129" s="216"/>
      <c r="H129" s="220">
        <v>16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119</v>
      </c>
      <c r="AU129" s="226" t="s">
        <v>76</v>
      </c>
      <c r="AV129" s="13" t="s">
        <v>76</v>
      </c>
      <c r="AW129" s="13" t="s">
        <v>31</v>
      </c>
      <c r="AX129" s="13" t="s">
        <v>74</v>
      </c>
      <c r="AY129" s="226" t="s">
        <v>106</v>
      </c>
    </row>
    <row r="130" s="2" customFormat="1" ht="16.5" customHeight="1">
      <c r="A130" s="38"/>
      <c r="B130" s="39"/>
      <c r="C130" s="197" t="s">
        <v>215</v>
      </c>
      <c r="D130" s="197" t="s">
        <v>110</v>
      </c>
      <c r="E130" s="198" t="s">
        <v>216</v>
      </c>
      <c r="F130" s="199" t="s">
        <v>217</v>
      </c>
      <c r="G130" s="200" t="s">
        <v>126</v>
      </c>
      <c r="H130" s="201">
        <v>12</v>
      </c>
      <c r="I130" s="202"/>
      <c r="J130" s="203">
        <f>ROUND(I130*H130,2)</f>
        <v>0</v>
      </c>
      <c r="K130" s="199" t="s">
        <v>114</v>
      </c>
      <c r="L130" s="44"/>
      <c r="M130" s="204" t="s">
        <v>19</v>
      </c>
      <c r="N130" s="205" t="s">
        <v>40</v>
      </c>
      <c r="O130" s="84"/>
      <c r="P130" s="206">
        <f>O130*H130</f>
        <v>0</v>
      </c>
      <c r="Q130" s="206">
        <v>0.00040999999999999999</v>
      </c>
      <c r="R130" s="206">
        <f>Q130*H130</f>
        <v>0.0049199999999999999</v>
      </c>
      <c r="S130" s="206">
        <v>0</v>
      </c>
      <c r="T130" s="20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8" t="s">
        <v>177</v>
      </c>
      <c r="AT130" s="208" t="s">
        <v>110</v>
      </c>
      <c r="AU130" s="208" t="s">
        <v>76</v>
      </c>
      <c r="AY130" s="17" t="s">
        <v>106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7" t="s">
        <v>74</v>
      </c>
      <c r="BK130" s="209">
        <f>ROUND(I130*H130,2)</f>
        <v>0</v>
      </c>
      <c r="BL130" s="17" t="s">
        <v>177</v>
      </c>
      <c r="BM130" s="208" t="s">
        <v>218</v>
      </c>
    </row>
    <row r="131" s="2" customFormat="1">
      <c r="A131" s="38"/>
      <c r="B131" s="39"/>
      <c r="C131" s="40"/>
      <c r="D131" s="210" t="s">
        <v>117</v>
      </c>
      <c r="E131" s="40"/>
      <c r="F131" s="211" t="s">
        <v>219</v>
      </c>
      <c r="G131" s="40"/>
      <c r="H131" s="40"/>
      <c r="I131" s="212"/>
      <c r="J131" s="40"/>
      <c r="K131" s="40"/>
      <c r="L131" s="44"/>
      <c r="M131" s="213"/>
      <c r="N131" s="21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117</v>
      </c>
      <c r="AU131" s="17" t="s">
        <v>76</v>
      </c>
    </row>
    <row r="132" s="13" customFormat="1">
      <c r="A132" s="13"/>
      <c r="B132" s="215"/>
      <c r="C132" s="216"/>
      <c r="D132" s="217" t="s">
        <v>119</v>
      </c>
      <c r="E132" s="218" t="s">
        <v>19</v>
      </c>
      <c r="F132" s="219" t="s">
        <v>220</v>
      </c>
      <c r="G132" s="216"/>
      <c r="H132" s="220">
        <v>12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119</v>
      </c>
      <c r="AU132" s="226" t="s">
        <v>76</v>
      </c>
      <c r="AV132" s="13" t="s">
        <v>76</v>
      </c>
      <c r="AW132" s="13" t="s">
        <v>31</v>
      </c>
      <c r="AX132" s="13" t="s">
        <v>74</v>
      </c>
      <c r="AY132" s="226" t="s">
        <v>106</v>
      </c>
    </row>
    <row r="133" s="2" customFormat="1" ht="16.5" customHeight="1">
      <c r="A133" s="38"/>
      <c r="B133" s="39"/>
      <c r="C133" s="197" t="s">
        <v>221</v>
      </c>
      <c r="D133" s="197" t="s">
        <v>110</v>
      </c>
      <c r="E133" s="198" t="s">
        <v>222</v>
      </c>
      <c r="F133" s="199" t="s">
        <v>223</v>
      </c>
      <c r="G133" s="200" t="s">
        <v>126</v>
      </c>
      <c r="H133" s="201">
        <v>8</v>
      </c>
      <c r="I133" s="202"/>
      <c r="J133" s="203">
        <f>ROUND(I133*H133,2)</f>
        <v>0</v>
      </c>
      <c r="K133" s="199" t="s">
        <v>114</v>
      </c>
      <c r="L133" s="44"/>
      <c r="M133" s="204" t="s">
        <v>19</v>
      </c>
      <c r="N133" s="205" t="s">
        <v>40</v>
      </c>
      <c r="O133" s="84"/>
      <c r="P133" s="206">
        <f>O133*H133</f>
        <v>0</v>
      </c>
      <c r="Q133" s="206">
        <v>0.00048000000000000001</v>
      </c>
      <c r="R133" s="206">
        <f>Q133*H133</f>
        <v>0.0038400000000000001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177</v>
      </c>
      <c r="AT133" s="208" t="s">
        <v>110</v>
      </c>
      <c r="AU133" s="208" t="s">
        <v>76</v>
      </c>
      <c r="AY133" s="17" t="s">
        <v>106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74</v>
      </c>
      <c r="BK133" s="209">
        <f>ROUND(I133*H133,2)</f>
        <v>0</v>
      </c>
      <c r="BL133" s="17" t="s">
        <v>177</v>
      </c>
      <c r="BM133" s="208" t="s">
        <v>224</v>
      </c>
    </row>
    <row r="134" s="2" customFormat="1">
      <c r="A134" s="38"/>
      <c r="B134" s="39"/>
      <c r="C134" s="40"/>
      <c r="D134" s="210" t="s">
        <v>117</v>
      </c>
      <c r="E134" s="40"/>
      <c r="F134" s="211" t="s">
        <v>225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117</v>
      </c>
      <c r="AU134" s="17" t="s">
        <v>76</v>
      </c>
    </row>
    <row r="135" s="13" customFormat="1">
      <c r="A135" s="13"/>
      <c r="B135" s="215"/>
      <c r="C135" s="216"/>
      <c r="D135" s="217" t="s">
        <v>119</v>
      </c>
      <c r="E135" s="218" t="s">
        <v>19</v>
      </c>
      <c r="F135" s="219" t="s">
        <v>226</v>
      </c>
      <c r="G135" s="216"/>
      <c r="H135" s="220">
        <v>8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119</v>
      </c>
      <c r="AU135" s="226" t="s">
        <v>76</v>
      </c>
      <c r="AV135" s="13" t="s">
        <v>76</v>
      </c>
      <c r="AW135" s="13" t="s">
        <v>31</v>
      </c>
      <c r="AX135" s="13" t="s">
        <v>74</v>
      </c>
      <c r="AY135" s="226" t="s">
        <v>106</v>
      </c>
    </row>
    <row r="136" s="2" customFormat="1" ht="16.5" customHeight="1">
      <c r="A136" s="38"/>
      <c r="B136" s="39"/>
      <c r="C136" s="197" t="s">
        <v>227</v>
      </c>
      <c r="D136" s="197" t="s">
        <v>110</v>
      </c>
      <c r="E136" s="198" t="s">
        <v>228</v>
      </c>
      <c r="F136" s="199" t="s">
        <v>229</v>
      </c>
      <c r="G136" s="200" t="s">
        <v>126</v>
      </c>
      <c r="H136" s="201">
        <v>6</v>
      </c>
      <c r="I136" s="202"/>
      <c r="J136" s="203">
        <f>ROUND(I136*H136,2)</f>
        <v>0</v>
      </c>
      <c r="K136" s="199" t="s">
        <v>114</v>
      </c>
      <c r="L136" s="44"/>
      <c r="M136" s="204" t="s">
        <v>19</v>
      </c>
      <c r="N136" s="205" t="s">
        <v>40</v>
      </c>
      <c r="O136" s="84"/>
      <c r="P136" s="206">
        <f>O136*H136</f>
        <v>0</v>
      </c>
      <c r="Q136" s="206">
        <v>0.00071000000000000002</v>
      </c>
      <c r="R136" s="206">
        <f>Q136*H136</f>
        <v>0.0042599999999999999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177</v>
      </c>
      <c r="AT136" s="208" t="s">
        <v>110</v>
      </c>
      <c r="AU136" s="208" t="s">
        <v>76</v>
      </c>
      <c r="AY136" s="17" t="s">
        <v>106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7" t="s">
        <v>74</v>
      </c>
      <c r="BK136" s="209">
        <f>ROUND(I136*H136,2)</f>
        <v>0</v>
      </c>
      <c r="BL136" s="17" t="s">
        <v>177</v>
      </c>
      <c r="BM136" s="208" t="s">
        <v>230</v>
      </c>
    </row>
    <row r="137" s="2" customFormat="1">
      <c r="A137" s="38"/>
      <c r="B137" s="39"/>
      <c r="C137" s="40"/>
      <c r="D137" s="210" t="s">
        <v>117</v>
      </c>
      <c r="E137" s="40"/>
      <c r="F137" s="211" t="s">
        <v>231</v>
      </c>
      <c r="G137" s="40"/>
      <c r="H137" s="40"/>
      <c r="I137" s="212"/>
      <c r="J137" s="40"/>
      <c r="K137" s="40"/>
      <c r="L137" s="44"/>
      <c r="M137" s="213"/>
      <c r="N137" s="21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117</v>
      </c>
      <c r="AU137" s="17" t="s">
        <v>76</v>
      </c>
    </row>
    <row r="138" s="13" customFormat="1">
      <c r="A138" s="13"/>
      <c r="B138" s="215"/>
      <c r="C138" s="216"/>
      <c r="D138" s="217" t="s">
        <v>119</v>
      </c>
      <c r="E138" s="218" t="s">
        <v>19</v>
      </c>
      <c r="F138" s="219" t="s">
        <v>232</v>
      </c>
      <c r="G138" s="216"/>
      <c r="H138" s="220">
        <v>6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119</v>
      </c>
      <c r="AU138" s="226" t="s">
        <v>76</v>
      </c>
      <c r="AV138" s="13" t="s">
        <v>76</v>
      </c>
      <c r="AW138" s="13" t="s">
        <v>31</v>
      </c>
      <c r="AX138" s="13" t="s">
        <v>74</v>
      </c>
      <c r="AY138" s="226" t="s">
        <v>106</v>
      </c>
    </row>
    <row r="139" s="2" customFormat="1" ht="16.5" customHeight="1">
      <c r="A139" s="38"/>
      <c r="B139" s="39"/>
      <c r="C139" s="197" t="s">
        <v>233</v>
      </c>
      <c r="D139" s="197" t="s">
        <v>110</v>
      </c>
      <c r="E139" s="198" t="s">
        <v>234</v>
      </c>
      <c r="F139" s="199" t="s">
        <v>235</v>
      </c>
      <c r="G139" s="200" t="s">
        <v>126</v>
      </c>
      <c r="H139" s="201">
        <v>3</v>
      </c>
      <c r="I139" s="202"/>
      <c r="J139" s="203">
        <f>ROUND(I139*H139,2)</f>
        <v>0</v>
      </c>
      <c r="K139" s="199" t="s">
        <v>114</v>
      </c>
      <c r="L139" s="44"/>
      <c r="M139" s="204" t="s">
        <v>19</v>
      </c>
      <c r="N139" s="205" t="s">
        <v>40</v>
      </c>
      <c r="O139" s="84"/>
      <c r="P139" s="206">
        <f>O139*H139</f>
        <v>0</v>
      </c>
      <c r="Q139" s="206">
        <v>0.0022399999999999998</v>
      </c>
      <c r="R139" s="206">
        <f>Q139*H139</f>
        <v>0.0067199999999999994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177</v>
      </c>
      <c r="AT139" s="208" t="s">
        <v>110</v>
      </c>
      <c r="AU139" s="208" t="s">
        <v>76</v>
      </c>
      <c r="AY139" s="17" t="s">
        <v>106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7" t="s">
        <v>74</v>
      </c>
      <c r="BK139" s="209">
        <f>ROUND(I139*H139,2)</f>
        <v>0</v>
      </c>
      <c r="BL139" s="17" t="s">
        <v>177</v>
      </c>
      <c r="BM139" s="208" t="s">
        <v>236</v>
      </c>
    </row>
    <row r="140" s="2" customFormat="1">
      <c r="A140" s="38"/>
      <c r="B140" s="39"/>
      <c r="C140" s="40"/>
      <c r="D140" s="210" t="s">
        <v>117</v>
      </c>
      <c r="E140" s="40"/>
      <c r="F140" s="211" t="s">
        <v>237</v>
      </c>
      <c r="G140" s="40"/>
      <c r="H140" s="40"/>
      <c r="I140" s="212"/>
      <c r="J140" s="40"/>
      <c r="K140" s="40"/>
      <c r="L140" s="44"/>
      <c r="M140" s="213"/>
      <c r="N140" s="214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117</v>
      </c>
      <c r="AU140" s="17" t="s">
        <v>76</v>
      </c>
    </row>
    <row r="141" s="13" customFormat="1">
      <c r="A141" s="13"/>
      <c r="B141" s="215"/>
      <c r="C141" s="216"/>
      <c r="D141" s="217" t="s">
        <v>119</v>
      </c>
      <c r="E141" s="218" t="s">
        <v>19</v>
      </c>
      <c r="F141" s="219" t="s">
        <v>238</v>
      </c>
      <c r="G141" s="216"/>
      <c r="H141" s="220">
        <v>3</v>
      </c>
      <c r="I141" s="221"/>
      <c r="J141" s="216"/>
      <c r="K141" s="216"/>
      <c r="L141" s="222"/>
      <c r="M141" s="223"/>
      <c r="N141" s="224"/>
      <c r="O141" s="224"/>
      <c r="P141" s="224"/>
      <c r="Q141" s="224"/>
      <c r="R141" s="224"/>
      <c r="S141" s="224"/>
      <c r="T141" s="22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6" t="s">
        <v>119</v>
      </c>
      <c r="AU141" s="226" t="s">
        <v>76</v>
      </c>
      <c r="AV141" s="13" t="s">
        <v>76</v>
      </c>
      <c r="AW141" s="13" t="s">
        <v>31</v>
      </c>
      <c r="AX141" s="13" t="s">
        <v>74</v>
      </c>
      <c r="AY141" s="226" t="s">
        <v>106</v>
      </c>
    </row>
    <row r="142" s="2" customFormat="1" ht="16.5" customHeight="1">
      <c r="A142" s="38"/>
      <c r="B142" s="39"/>
      <c r="C142" s="197" t="s">
        <v>8</v>
      </c>
      <c r="D142" s="197" t="s">
        <v>110</v>
      </c>
      <c r="E142" s="198" t="s">
        <v>239</v>
      </c>
      <c r="F142" s="199" t="s">
        <v>240</v>
      </c>
      <c r="G142" s="200" t="s">
        <v>176</v>
      </c>
      <c r="H142" s="201">
        <v>1</v>
      </c>
      <c r="I142" s="202"/>
      <c r="J142" s="203">
        <f>ROUND(I142*H142,2)</f>
        <v>0</v>
      </c>
      <c r="K142" s="199" t="s">
        <v>114</v>
      </c>
      <c r="L142" s="44"/>
      <c r="M142" s="204" t="s">
        <v>19</v>
      </c>
      <c r="N142" s="205" t="s">
        <v>40</v>
      </c>
      <c r="O142" s="84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177</v>
      </c>
      <c r="AT142" s="208" t="s">
        <v>110</v>
      </c>
      <c r="AU142" s="208" t="s">
        <v>76</v>
      </c>
      <c r="AY142" s="17" t="s">
        <v>106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7" t="s">
        <v>74</v>
      </c>
      <c r="BK142" s="209">
        <f>ROUND(I142*H142,2)</f>
        <v>0</v>
      </c>
      <c r="BL142" s="17" t="s">
        <v>177</v>
      </c>
      <c r="BM142" s="208" t="s">
        <v>241</v>
      </c>
    </row>
    <row r="143" s="2" customFormat="1">
      <c r="A143" s="38"/>
      <c r="B143" s="39"/>
      <c r="C143" s="40"/>
      <c r="D143" s="210" t="s">
        <v>117</v>
      </c>
      <c r="E143" s="40"/>
      <c r="F143" s="211" t="s">
        <v>242</v>
      </c>
      <c r="G143" s="40"/>
      <c r="H143" s="40"/>
      <c r="I143" s="212"/>
      <c r="J143" s="40"/>
      <c r="K143" s="40"/>
      <c r="L143" s="44"/>
      <c r="M143" s="213"/>
      <c r="N143" s="21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117</v>
      </c>
      <c r="AU143" s="17" t="s">
        <v>76</v>
      </c>
    </row>
    <row r="144" s="2" customFormat="1" ht="16.5" customHeight="1">
      <c r="A144" s="38"/>
      <c r="B144" s="39"/>
      <c r="C144" s="197" t="s">
        <v>177</v>
      </c>
      <c r="D144" s="197" t="s">
        <v>110</v>
      </c>
      <c r="E144" s="198" t="s">
        <v>243</v>
      </c>
      <c r="F144" s="199" t="s">
        <v>244</v>
      </c>
      <c r="G144" s="200" t="s">
        <v>176</v>
      </c>
      <c r="H144" s="201">
        <v>5</v>
      </c>
      <c r="I144" s="202"/>
      <c r="J144" s="203">
        <f>ROUND(I144*H144,2)</f>
        <v>0</v>
      </c>
      <c r="K144" s="199" t="s">
        <v>114</v>
      </c>
      <c r="L144" s="44"/>
      <c r="M144" s="204" t="s">
        <v>19</v>
      </c>
      <c r="N144" s="205" t="s">
        <v>40</v>
      </c>
      <c r="O144" s="84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177</v>
      </c>
      <c r="AT144" s="208" t="s">
        <v>110</v>
      </c>
      <c r="AU144" s="208" t="s">
        <v>76</v>
      </c>
      <c r="AY144" s="17" t="s">
        <v>106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7" t="s">
        <v>74</v>
      </c>
      <c r="BK144" s="209">
        <f>ROUND(I144*H144,2)</f>
        <v>0</v>
      </c>
      <c r="BL144" s="17" t="s">
        <v>177</v>
      </c>
      <c r="BM144" s="208" t="s">
        <v>245</v>
      </c>
    </row>
    <row r="145" s="2" customFormat="1">
      <c r="A145" s="38"/>
      <c r="B145" s="39"/>
      <c r="C145" s="40"/>
      <c r="D145" s="210" t="s">
        <v>117</v>
      </c>
      <c r="E145" s="40"/>
      <c r="F145" s="211" t="s">
        <v>246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117</v>
      </c>
      <c r="AU145" s="17" t="s">
        <v>76</v>
      </c>
    </row>
    <row r="146" s="2" customFormat="1" ht="16.5" customHeight="1">
      <c r="A146" s="38"/>
      <c r="B146" s="39"/>
      <c r="C146" s="197" t="s">
        <v>247</v>
      </c>
      <c r="D146" s="197" t="s">
        <v>110</v>
      </c>
      <c r="E146" s="198" t="s">
        <v>248</v>
      </c>
      <c r="F146" s="199" t="s">
        <v>249</v>
      </c>
      <c r="G146" s="200" t="s">
        <v>176</v>
      </c>
      <c r="H146" s="201">
        <v>2</v>
      </c>
      <c r="I146" s="202"/>
      <c r="J146" s="203">
        <f>ROUND(I146*H146,2)</f>
        <v>0</v>
      </c>
      <c r="K146" s="199" t="s">
        <v>114</v>
      </c>
      <c r="L146" s="44"/>
      <c r="M146" s="204" t="s">
        <v>19</v>
      </c>
      <c r="N146" s="205" t="s">
        <v>40</v>
      </c>
      <c r="O146" s="84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177</v>
      </c>
      <c r="AT146" s="208" t="s">
        <v>110</v>
      </c>
      <c r="AU146" s="208" t="s">
        <v>76</v>
      </c>
      <c r="AY146" s="17" t="s">
        <v>106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7" t="s">
        <v>74</v>
      </c>
      <c r="BK146" s="209">
        <f>ROUND(I146*H146,2)</f>
        <v>0</v>
      </c>
      <c r="BL146" s="17" t="s">
        <v>177</v>
      </c>
      <c r="BM146" s="208" t="s">
        <v>250</v>
      </c>
    </row>
    <row r="147" s="2" customFormat="1">
      <c r="A147" s="38"/>
      <c r="B147" s="39"/>
      <c r="C147" s="40"/>
      <c r="D147" s="210" t="s">
        <v>117</v>
      </c>
      <c r="E147" s="40"/>
      <c r="F147" s="211" t="s">
        <v>251</v>
      </c>
      <c r="G147" s="40"/>
      <c r="H147" s="40"/>
      <c r="I147" s="212"/>
      <c r="J147" s="40"/>
      <c r="K147" s="40"/>
      <c r="L147" s="44"/>
      <c r="M147" s="213"/>
      <c r="N147" s="21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117</v>
      </c>
      <c r="AU147" s="17" t="s">
        <v>76</v>
      </c>
    </row>
    <row r="148" s="2" customFormat="1" ht="16.5" customHeight="1">
      <c r="A148" s="38"/>
      <c r="B148" s="39"/>
      <c r="C148" s="197" t="s">
        <v>252</v>
      </c>
      <c r="D148" s="197" t="s">
        <v>110</v>
      </c>
      <c r="E148" s="198" t="s">
        <v>253</v>
      </c>
      <c r="F148" s="199" t="s">
        <v>254</v>
      </c>
      <c r="G148" s="200" t="s">
        <v>176</v>
      </c>
      <c r="H148" s="201">
        <v>5</v>
      </c>
      <c r="I148" s="202"/>
      <c r="J148" s="203">
        <f>ROUND(I148*H148,2)</f>
        <v>0</v>
      </c>
      <c r="K148" s="199" t="s">
        <v>114</v>
      </c>
      <c r="L148" s="44"/>
      <c r="M148" s="204" t="s">
        <v>19</v>
      </c>
      <c r="N148" s="205" t="s">
        <v>40</v>
      </c>
      <c r="O148" s="84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177</v>
      </c>
      <c r="AT148" s="208" t="s">
        <v>110</v>
      </c>
      <c r="AU148" s="208" t="s">
        <v>76</v>
      </c>
      <c r="AY148" s="17" t="s">
        <v>106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7" t="s">
        <v>74</v>
      </c>
      <c r="BK148" s="209">
        <f>ROUND(I148*H148,2)</f>
        <v>0</v>
      </c>
      <c r="BL148" s="17" t="s">
        <v>177</v>
      </c>
      <c r="BM148" s="208" t="s">
        <v>255</v>
      </c>
    </row>
    <row r="149" s="2" customFormat="1">
      <c r="A149" s="38"/>
      <c r="B149" s="39"/>
      <c r="C149" s="40"/>
      <c r="D149" s="210" t="s">
        <v>117</v>
      </c>
      <c r="E149" s="40"/>
      <c r="F149" s="211" t="s">
        <v>256</v>
      </c>
      <c r="G149" s="40"/>
      <c r="H149" s="40"/>
      <c r="I149" s="212"/>
      <c r="J149" s="40"/>
      <c r="K149" s="40"/>
      <c r="L149" s="44"/>
      <c r="M149" s="213"/>
      <c r="N149" s="214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117</v>
      </c>
      <c r="AU149" s="17" t="s">
        <v>76</v>
      </c>
    </row>
    <row r="150" s="2" customFormat="1" ht="16.5" customHeight="1">
      <c r="A150" s="38"/>
      <c r="B150" s="39"/>
      <c r="C150" s="197" t="s">
        <v>257</v>
      </c>
      <c r="D150" s="197" t="s">
        <v>110</v>
      </c>
      <c r="E150" s="198" t="s">
        <v>258</v>
      </c>
      <c r="F150" s="199" t="s">
        <v>259</v>
      </c>
      <c r="G150" s="200" t="s">
        <v>176</v>
      </c>
      <c r="H150" s="201">
        <v>6</v>
      </c>
      <c r="I150" s="202"/>
      <c r="J150" s="203">
        <f>ROUND(I150*H150,2)</f>
        <v>0</v>
      </c>
      <c r="K150" s="199" t="s">
        <v>114</v>
      </c>
      <c r="L150" s="44"/>
      <c r="M150" s="204" t="s">
        <v>19</v>
      </c>
      <c r="N150" s="205" t="s">
        <v>40</v>
      </c>
      <c r="O150" s="84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177</v>
      </c>
      <c r="AT150" s="208" t="s">
        <v>110</v>
      </c>
      <c r="AU150" s="208" t="s">
        <v>76</v>
      </c>
      <c r="AY150" s="17" t="s">
        <v>106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7" t="s">
        <v>74</v>
      </c>
      <c r="BK150" s="209">
        <f>ROUND(I150*H150,2)</f>
        <v>0</v>
      </c>
      <c r="BL150" s="17" t="s">
        <v>177</v>
      </c>
      <c r="BM150" s="208" t="s">
        <v>260</v>
      </c>
    </row>
    <row r="151" s="2" customFormat="1">
      <c r="A151" s="38"/>
      <c r="B151" s="39"/>
      <c r="C151" s="40"/>
      <c r="D151" s="210" t="s">
        <v>117</v>
      </c>
      <c r="E151" s="40"/>
      <c r="F151" s="211" t="s">
        <v>261</v>
      </c>
      <c r="G151" s="40"/>
      <c r="H151" s="40"/>
      <c r="I151" s="212"/>
      <c r="J151" s="40"/>
      <c r="K151" s="40"/>
      <c r="L151" s="44"/>
      <c r="M151" s="213"/>
      <c r="N151" s="214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117</v>
      </c>
      <c r="AU151" s="17" t="s">
        <v>76</v>
      </c>
    </row>
    <row r="152" s="2" customFormat="1" ht="16.5" customHeight="1">
      <c r="A152" s="38"/>
      <c r="B152" s="39"/>
      <c r="C152" s="197" t="s">
        <v>7</v>
      </c>
      <c r="D152" s="197" t="s">
        <v>110</v>
      </c>
      <c r="E152" s="198" t="s">
        <v>262</v>
      </c>
      <c r="F152" s="199" t="s">
        <v>263</v>
      </c>
      <c r="G152" s="200" t="s">
        <v>176</v>
      </c>
      <c r="H152" s="201">
        <v>1</v>
      </c>
      <c r="I152" s="202"/>
      <c r="J152" s="203">
        <f>ROUND(I152*H152,2)</f>
        <v>0</v>
      </c>
      <c r="K152" s="199" t="s">
        <v>114</v>
      </c>
      <c r="L152" s="44"/>
      <c r="M152" s="204" t="s">
        <v>19</v>
      </c>
      <c r="N152" s="205" t="s">
        <v>40</v>
      </c>
      <c r="O152" s="84"/>
      <c r="P152" s="206">
        <f>O152*H152</f>
        <v>0</v>
      </c>
      <c r="Q152" s="206">
        <v>0.00016000000000000001</v>
      </c>
      <c r="R152" s="206">
        <f>Q152*H152</f>
        <v>0.00016000000000000001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177</v>
      </c>
      <c r="AT152" s="208" t="s">
        <v>110</v>
      </c>
      <c r="AU152" s="208" t="s">
        <v>76</v>
      </c>
      <c r="AY152" s="17" t="s">
        <v>106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7" t="s">
        <v>74</v>
      </c>
      <c r="BK152" s="209">
        <f>ROUND(I152*H152,2)</f>
        <v>0</v>
      </c>
      <c r="BL152" s="17" t="s">
        <v>177</v>
      </c>
      <c r="BM152" s="208" t="s">
        <v>264</v>
      </c>
    </row>
    <row r="153" s="2" customFormat="1">
      <c r="A153" s="38"/>
      <c r="B153" s="39"/>
      <c r="C153" s="40"/>
      <c r="D153" s="210" t="s">
        <v>117</v>
      </c>
      <c r="E153" s="40"/>
      <c r="F153" s="211" t="s">
        <v>265</v>
      </c>
      <c r="G153" s="40"/>
      <c r="H153" s="40"/>
      <c r="I153" s="212"/>
      <c r="J153" s="40"/>
      <c r="K153" s="40"/>
      <c r="L153" s="44"/>
      <c r="M153" s="213"/>
      <c r="N153" s="214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117</v>
      </c>
      <c r="AU153" s="17" t="s">
        <v>76</v>
      </c>
    </row>
    <row r="154" s="2" customFormat="1" ht="16.5" customHeight="1">
      <c r="A154" s="38"/>
      <c r="B154" s="39"/>
      <c r="C154" s="197" t="s">
        <v>266</v>
      </c>
      <c r="D154" s="197" t="s">
        <v>110</v>
      </c>
      <c r="E154" s="198" t="s">
        <v>267</v>
      </c>
      <c r="F154" s="199" t="s">
        <v>268</v>
      </c>
      <c r="G154" s="200" t="s">
        <v>176</v>
      </c>
      <c r="H154" s="201">
        <v>1</v>
      </c>
      <c r="I154" s="202"/>
      <c r="J154" s="203">
        <f>ROUND(I154*H154,2)</f>
        <v>0</v>
      </c>
      <c r="K154" s="199" t="s">
        <v>114</v>
      </c>
      <c r="L154" s="44"/>
      <c r="M154" s="204" t="s">
        <v>19</v>
      </c>
      <c r="N154" s="205" t="s">
        <v>40</v>
      </c>
      <c r="O154" s="84"/>
      <c r="P154" s="206">
        <f>O154*H154</f>
        <v>0</v>
      </c>
      <c r="Q154" s="206">
        <v>0.00051000000000000004</v>
      </c>
      <c r="R154" s="206">
        <f>Q154*H154</f>
        <v>0.00051000000000000004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177</v>
      </c>
      <c r="AT154" s="208" t="s">
        <v>110</v>
      </c>
      <c r="AU154" s="208" t="s">
        <v>76</v>
      </c>
      <c r="AY154" s="17" t="s">
        <v>106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7" t="s">
        <v>74</v>
      </c>
      <c r="BK154" s="209">
        <f>ROUND(I154*H154,2)</f>
        <v>0</v>
      </c>
      <c r="BL154" s="17" t="s">
        <v>177</v>
      </c>
      <c r="BM154" s="208" t="s">
        <v>269</v>
      </c>
    </row>
    <row r="155" s="2" customFormat="1">
      <c r="A155" s="38"/>
      <c r="B155" s="39"/>
      <c r="C155" s="40"/>
      <c r="D155" s="210" t="s">
        <v>117</v>
      </c>
      <c r="E155" s="40"/>
      <c r="F155" s="211" t="s">
        <v>270</v>
      </c>
      <c r="G155" s="40"/>
      <c r="H155" s="40"/>
      <c r="I155" s="212"/>
      <c r="J155" s="40"/>
      <c r="K155" s="40"/>
      <c r="L155" s="44"/>
      <c r="M155" s="213"/>
      <c r="N155" s="214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117</v>
      </c>
      <c r="AU155" s="17" t="s">
        <v>76</v>
      </c>
    </row>
    <row r="156" s="2" customFormat="1" ht="16.5" customHeight="1">
      <c r="A156" s="38"/>
      <c r="B156" s="39"/>
      <c r="C156" s="197" t="s">
        <v>271</v>
      </c>
      <c r="D156" s="197" t="s">
        <v>110</v>
      </c>
      <c r="E156" s="198" t="s">
        <v>272</v>
      </c>
      <c r="F156" s="199" t="s">
        <v>273</v>
      </c>
      <c r="G156" s="200" t="s">
        <v>126</v>
      </c>
      <c r="H156" s="201">
        <v>107</v>
      </c>
      <c r="I156" s="202"/>
      <c r="J156" s="203">
        <f>ROUND(I156*H156,2)</f>
        <v>0</v>
      </c>
      <c r="K156" s="199" t="s">
        <v>114</v>
      </c>
      <c r="L156" s="44"/>
      <c r="M156" s="204" t="s">
        <v>19</v>
      </c>
      <c r="N156" s="205" t="s">
        <v>40</v>
      </c>
      <c r="O156" s="84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177</v>
      </c>
      <c r="AT156" s="208" t="s">
        <v>110</v>
      </c>
      <c r="AU156" s="208" t="s">
        <v>76</v>
      </c>
      <c r="AY156" s="17" t="s">
        <v>106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7" t="s">
        <v>74</v>
      </c>
      <c r="BK156" s="209">
        <f>ROUND(I156*H156,2)</f>
        <v>0</v>
      </c>
      <c r="BL156" s="17" t="s">
        <v>177</v>
      </c>
      <c r="BM156" s="208" t="s">
        <v>274</v>
      </c>
    </row>
    <row r="157" s="2" customFormat="1">
      <c r="A157" s="38"/>
      <c r="B157" s="39"/>
      <c r="C157" s="40"/>
      <c r="D157" s="210" t="s">
        <v>117</v>
      </c>
      <c r="E157" s="40"/>
      <c r="F157" s="211" t="s">
        <v>275</v>
      </c>
      <c r="G157" s="40"/>
      <c r="H157" s="40"/>
      <c r="I157" s="212"/>
      <c r="J157" s="40"/>
      <c r="K157" s="40"/>
      <c r="L157" s="44"/>
      <c r="M157" s="213"/>
      <c r="N157" s="214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117</v>
      </c>
      <c r="AU157" s="17" t="s">
        <v>76</v>
      </c>
    </row>
    <row r="158" s="13" customFormat="1">
      <c r="A158" s="13"/>
      <c r="B158" s="215"/>
      <c r="C158" s="216"/>
      <c r="D158" s="217" t="s">
        <v>119</v>
      </c>
      <c r="E158" s="218" t="s">
        <v>19</v>
      </c>
      <c r="F158" s="219" t="s">
        <v>276</v>
      </c>
      <c r="G158" s="216"/>
      <c r="H158" s="220">
        <v>107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6" t="s">
        <v>119</v>
      </c>
      <c r="AU158" s="226" t="s">
        <v>76</v>
      </c>
      <c r="AV158" s="13" t="s">
        <v>76</v>
      </c>
      <c r="AW158" s="13" t="s">
        <v>31</v>
      </c>
      <c r="AX158" s="13" t="s">
        <v>74</v>
      </c>
      <c r="AY158" s="226" t="s">
        <v>106</v>
      </c>
    </row>
    <row r="159" s="2" customFormat="1" ht="16.5" customHeight="1">
      <c r="A159" s="38"/>
      <c r="B159" s="39"/>
      <c r="C159" s="197" t="s">
        <v>277</v>
      </c>
      <c r="D159" s="197" t="s">
        <v>110</v>
      </c>
      <c r="E159" s="198" t="s">
        <v>278</v>
      </c>
      <c r="F159" s="199" t="s">
        <v>279</v>
      </c>
      <c r="G159" s="200" t="s">
        <v>176</v>
      </c>
      <c r="H159" s="201">
        <v>10</v>
      </c>
      <c r="I159" s="202"/>
      <c r="J159" s="203">
        <f>ROUND(I159*H159,2)</f>
        <v>0</v>
      </c>
      <c r="K159" s="199" t="s">
        <v>114</v>
      </c>
      <c r="L159" s="44"/>
      <c r="M159" s="204" t="s">
        <v>19</v>
      </c>
      <c r="N159" s="205" t="s">
        <v>40</v>
      </c>
      <c r="O159" s="84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8" t="s">
        <v>177</v>
      </c>
      <c r="AT159" s="208" t="s">
        <v>110</v>
      </c>
      <c r="AU159" s="208" t="s">
        <v>76</v>
      </c>
      <c r="AY159" s="17" t="s">
        <v>106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7" t="s">
        <v>74</v>
      </c>
      <c r="BK159" s="209">
        <f>ROUND(I159*H159,2)</f>
        <v>0</v>
      </c>
      <c r="BL159" s="17" t="s">
        <v>177</v>
      </c>
      <c r="BM159" s="208" t="s">
        <v>280</v>
      </c>
    </row>
    <row r="160" s="2" customFormat="1">
      <c r="A160" s="38"/>
      <c r="B160" s="39"/>
      <c r="C160" s="40"/>
      <c r="D160" s="210" t="s">
        <v>117</v>
      </c>
      <c r="E160" s="40"/>
      <c r="F160" s="211" t="s">
        <v>281</v>
      </c>
      <c r="G160" s="40"/>
      <c r="H160" s="40"/>
      <c r="I160" s="212"/>
      <c r="J160" s="40"/>
      <c r="K160" s="40"/>
      <c r="L160" s="44"/>
      <c r="M160" s="213"/>
      <c r="N160" s="214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117</v>
      </c>
      <c r="AU160" s="17" t="s">
        <v>76</v>
      </c>
    </row>
    <row r="161" s="2" customFormat="1" ht="24.15" customHeight="1">
      <c r="A161" s="38"/>
      <c r="B161" s="39"/>
      <c r="C161" s="197" t="s">
        <v>282</v>
      </c>
      <c r="D161" s="197" t="s">
        <v>110</v>
      </c>
      <c r="E161" s="198" t="s">
        <v>283</v>
      </c>
      <c r="F161" s="199" t="s">
        <v>284</v>
      </c>
      <c r="G161" s="200" t="s">
        <v>151</v>
      </c>
      <c r="H161" s="201">
        <v>0.17699999999999999</v>
      </c>
      <c r="I161" s="202"/>
      <c r="J161" s="203">
        <f>ROUND(I161*H161,2)</f>
        <v>0</v>
      </c>
      <c r="K161" s="199" t="s">
        <v>114</v>
      </c>
      <c r="L161" s="44"/>
      <c r="M161" s="204" t="s">
        <v>19</v>
      </c>
      <c r="N161" s="205" t="s">
        <v>40</v>
      </c>
      <c r="O161" s="84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177</v>
      </c>
      <c r="AT161" s="208" t="s">
        <v>110</v>
      </c>
      <c r="AU161" s="208" t="s">
        <v>76</v>
      </c>
      <c r="AY161" s="17" t="s">
        <v>106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7" t="s">
        <v>74</v>
      </c>
      <c r="BK161" s="209">
        <f>ROUND(I161*H161,2)</f>
        <v>0</v>
      </c>
      <c r="BL161" s="17" t="s">
        <v>177</v>
      </c>
      <c r="BM161" s="208" t="s">
        <v>285</v>
      </c>
    </row>
    <row r="162" s="2" customFormat="1">
      <c r="A162" s="38"/>
      <c r="B162" s="39"/>
      <c r="C162" s="40"/>
      <c r="D162" s="210" t="s">
        <v>117</v>
      </c>
      <c r="E162" s="40"/>
      <c r="F162" s="211" t="s">
        <v>286</v>
      </c>
      <c r="G162" s="40"/>
      <c r="H162" s="40"/>
      <c r="I162" s="212"/>
      <c r="J162" s="40"/>
      <c r="K162" s="40"/>
      <c r="L162" s="44"/>
      <c r="M162" s="213"/>
      <c r="N162" s="214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117</v>
      </c>
      <c r="AU162" s="17" t="s">
        <v>76</v>
      </c>
    </row>
    <row r="163" s="2" customFormat="1" ht="16.5" customHeight="1">
      <c r="A163" s="38"/>
      <c r="B163" s="39"/>
      <c r="C163" s="197" t="s">
        <v>287</v>
      </c>
      <c r="D163" s="197" t="s">
        <v>110</v>
      </c>
      <c r="E163" s="198" t="s">
        <v>288</v>
      </c>
      <c r="F163" s="199" t="s">
        <v>289</v>
      </c>
      <c r="G163" s="200" t="s">
        <v>176</v>
      </c>
      <c r="H163" s="201">
        <v>1</v>
      </c>
      <c r="I163" s="202"/>
      <c r="J163" s="203">
        <f>ROUND(I163*H163,2)</f>
        <v>0</v>
      </c>
      <c r="K163" s="199" t="s">
        <v>19</v>
      </c>
      <c r="L163" s="44"/>
      <c r="M163" s="204" t="s">
        <v>19</v>
      </c>
      <c r="N163" s="205" t="s">
        <v>40</v>
      </c>
      <c r="O163" s="84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177</v>
      </c>
      <c r="AT163" s="208" t="s">
        <v>110</v>
      </c>
      <c r="AU163" s="208" t="s">
        <v>76</v>
      </c>
      <c r="AY163" s="17" t="s">
        <v>106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7" t="s">
        <v>74</v>
      </c>
      <c r="BK163" s="209">
        <f>ROUND(I163*H163,2)</f>
        <v>0</v>
      </c>
      <c r="BL163" s="17" t="s">
        <v>177</v>
      </c>
      <c r="BM163" s="208" t="s">
        <v>290</v>
      </c>
    </row>
    <row r="164" s="2" customFormat="1" ht="16.5" customHeight="1">
      <c r="A164" s="38"/>
      <c r="B164" s="39"/>
      <c r="C164" s="197" t="s">
        <v>291</v>
      </c>
      <c r="D164" s="197" t="s">
        <v>110</v>
      </c>
      <c r="E164" s="198" t="s">
        <v>292</v>
      </c>
      <c r="F164" s="199" t="s">
        <v>293</v>
      </c>
      <c r="G164" s="200" t="s">
        <v>176</v>
      </c>
      <c r="H164" s="201">
        <v>1</v>
      </c>
      <c r="I164" s="202"/>
      <c r="J164" s="203">
        <f>ROUND(I164*H164,2)</f>
        <v>0</v>
      </c>
      <c r="K164" s="199" t="s">
        <v>19</v>
      </c>
      <c r="L164" s="44"/>
      <c r="M164" s="204" t="s">
        <v>19</v>
      </c>
      <c r="N164" s="205" t="s">
        <v>40</v>
      </c>
      <c r="O164" s="84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177</v>
      </c>
      <c r="AT164" s="208" t="s">
        <v>110</v>
      </c>
      <c r="AU164" s="208" t="s">
        <v>76</v>
      </c>
      <c r="AY164" s="17" t="s">
        <v>106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7" t="s">
        <v>74</v>
      </c>
      <c r="BK164" s="209">
        <f>ROUND(I164*H164,2)</f>
        <v>0</v>
      </c>
      <c r="BL164" s="17" t="s">
        <v>177</v>
      </c>
      <c r="BM164" s="208" t="s">
        <v>294</v>
      </c>
    </row>
    <row r="165" s="12" customFormat="1" ht="22.8" customHeight="1">
      <c r="A165" s="12"/>
      <c r="B165" s="181"/>
      <c r="C165" s="182"/>
      <c r="D165" s="183" t="s">
        <v>68</v>
      </c>
      <c r="E165" s="195" t="s">
        <v>295</v>
      </c>
      <c r="F165" s="195" t="s">
        <v>296</v>
      </c>
      <c r="G165" s="182"/>
      <c r="H165" s="182"/>
      <c r="I165" s="185"/>
      <c r="J165" s="196">
        <f>BK165</f>
        <v>0</v>
      </c>
      <c r="K165" s="182"/>
      <c r="L165" s="187"/>
      <c r="M165" s="188"/>
      <c r="N165" s="189"/>
      <c r="O165" s="189"/>
      <c r="P165" s="190">
        <f>SUM(P166:P220)</f>
        <v>0</v>
      </c>
      <c r="Q165" s="189"/>
      <c r="R165" s="190">
        <f>SUM(R166:R220)</f>
        <v>0.47059000000000006</v>
      </c>
      <c r="S165" s="189"/>
      <c r="T165" s="191">
        <f>SUM(T166:T220)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2" t="s">
        <v>76</v>
      </c>
      <c r="AT165" s="193" t="s">
        <v>68</v>
      </c>
      <c r="AU165" s="193" t="s">
        <v>74</v>
      </c>
      <c r="AY165" s="192" t="s">
        <v>106</v>
      </c>
      <c r="BK165" s="194">
        <f>SUM(BK166:BK220)</f>
        <v>0</v>
      </c>
    </row>
    <row r="166" s="2" customFormat="1" ht="16.5" customHeight="1">
      <c r="A166" s="38"/>
      <c r="B166" s="39"/>
      <c r="C166" s="197" t="s">
        <v>297</v>
      </c>
      <c r="D166" s="197" t="s">
        <v>110</v>
      </c>
      <c r="E166" s="198" t="s">
        <v>298</v>
      </c>
      <c r="F166" s="199" t="s">
        <v>299</v>
      </c>
      <c r="G166" s="200" t="s">
        <v>126</v>
      </c>
      <c r="H166" s="201">
        <v>34</v>
      </c>
      <c r="I166" s="202"/>
      <c r="J166" s="203">
        <f>ROUND(I166*H166,2)</f>
        <v>0</v>
      </c>
      <c r="K166" s="199" t="s">
        <v>114</v>
      </c>
      <c r="L166" s="44"/>
      <c r="M166" s="204" t="s">
        <v>19</v>
      </c>
      <c r="N166" s="205" t="s">
        <v>40</v>
      </c>
      <c r="O166" s="84"/>
      <c r="P166" s="206">
        <f>O166*H166</f>
        <v>0</v>
      </c>
      <c r="Q166" s="206">
        <v>0.0045100000000000001</v>
      </c>
      <c r="R166" s="206">
        <f>Q166*H166</f>
        <v>0.15334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177</v>
      </c>
      <c r="AT166" s="208" t="s">
        <v>110</v>
      </c>
      <c r="AU166" s="208" t="s">
        <v>76</v>
      </c>
      <c r="AY166" s="17" t="s">
        <v>106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7" t="s">
        <v>74</v>
      </c>
      <c r="BK166" s="209">
        <f>ROUND(I166*H166,2)</f>
        <v>0</v>
      </c>
      <c r="BL166" s="17" t="s">
        <v>177</v>
      </c>
      <c r="BM166" s="208" t="s">
        <v>300</v>
      </c>
    </row>
    <row r="167" s="2" customFormat="1">
      <c r="A167" s="38"/>
      <c r="B167" s="39"/>
      <c r="C167" s="40"/>
      <c r="D167" s="210" t="s">
        <v>117</v>
      </c>
      <c r="E167" s="40"/>
      <c r="F167" s="211" t="s">
        <v>301</v>
      </c>
      <c r="G167" s="40"/>
      <c r="H167" s="40"/>
      <c r="I167" s="212"/>
      <c r="J167" s="40"/>
      <c r="K167" s="40"/>
      <c r="L167" s="44"/>
      <c r="M167" s="213"/>
      <c r="N167" s="214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117</v>
      </c>
      <c r="AU167" s="17" t="s">
        <v>76</v>
      </c>
    </row>
    <row r="168" s="2" customFormat="1" ht="24.15" customHeight="1">
      <c r="A168" s="38"/>
      <c r="B168" s="39"/>
      <c r="C168" s="197" t="s">
        <v>302</v>
      </c>
      <c r="D168" s="197" t="s">
        <v>110</v>
      </c>
      <c r="E168" s="198" t="s">
        <v>303</v>
      </c>
      <c r="F168" s="199" t="s">
        <v>304</v>
      </c>
      <c r="G168" s="200" t="s">
        <v>176</v>
      </c>
      <c r="H168" s="201">
        <v>2</v>
      </c>
      <c r="I168" s="202"/>
      <c r="J168" s="203">
        <f>ROUND(I168*H168,2)</f>
        <v>0</v>
      </c>
      <c r="K168" s="199" t="s">
        <v>114</v>
      </c>
      <c r="L168" s="44"/>
      <c r="M168" s="204" t="s">
        <v>19</v>
      </c>
      <c r="N168" s="205" t="s">
        <v>40</v>
      </c>
      <c r="O168" s="84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177</v>
      </c>
      <c r="AT168" s="208" t="s">
        <v>110</v>
      </c>
      <c r="AU168" s="208" t="s">
        <v>76</v>
      </c>
      <c r="AY168" s="17" t="s">
        <v>106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7" t="s">
        <v>74</v>
      </c>
      <c r="BK168" s="209">
        <f>ROUND(I168*H168,2)</f>
        <v>0</v>
      </c>
      <c r="BL168" s="17" t="s">
        <v>177</v>
      </c>
      <c r="BM168" s="208" t="s">
        <v>305</v>
      </c>
    </row>
    <row r="169" s="2" customFormat="1">
      <c r="A169" s="38"/>
      <c r="B169" s="39"/>
      <c r="C169" s="40"/>
      <c r="D169" s="210" t="s">
        <v>117</v>
      </c>
      <c r="E169" s="40"/>
      <c r="F169" s="211" t="s">
        <v>306</v>
      </c>
      <c r="G169" s="40"/>
      <c r="H169" s="40"/>
      <c r="I169" s="212"/>
      <c r="J169" s="40"/>
      <c r="K169" s="40"/>
      <c r="L169" s="44"/>
      <c r="M169" s="213"/>
      <c r="N169" s="214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117</v>
      </c>
      <c r="AU169" s="17" t="s">
        <v>76</v>
      </c>
    </row>
    <row r="170" s="2" customFormat="1" ht="24.15" customHeight="1">
      <c r="A170" s="38"/>
      <c r="B170" s="39"/>
      <c r="C170" s="197" t="s">
        <v>307</v>
      </c>
      <c r="D170" s="197" t="s">
        <v>110</v>
      </c>
      <c r="E170" s="198" t="s">
        <v>308</v>
      </c>
      <c r="F170" s="199" t="s">
        <v>309</v>
      </c>
      <c r="G170" s="200" t="s">
        <v>176</v>
      </c>
      <c r="H170" s="201">
        <v>2</v>
      </c>
      <c r="I170" s="202"/>
      <c r="J170" s="203">
        <f>ROUND(I170*H170,2)</f>
        <v>0</v>
      </c>
      <c r="K170" s="199" t="s">
        <v>114</v>
      </c>
      <c r="L170" s="44"/>
      <c r="M170" s="204" t="s">
        <v>19</v>
      </c>
      <c r="N170" s="205" t="s">
        <v>40</v>
      </c>
      <c r="O170" s="84"/>
      <c r="P170" s="206">
        <f>O170*H170</f>
        <v>0</v>
      </c>
      <c r="Q170" s="206">
        <v>0.0018600000000000001</v>
      </c>
      <c r="R170" s="206">
        <f>Q170*H170</f>
        <v>0.0037200000000000002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177</v>
      </c>
      <c r="AT170" s="208" t="s">
        <v>110</v>
      </c>
      <c r="AU170" s="208" t="s">
        <v>76</v>
      </c>
      <c r="AY170" s="17" t="s">
        <v>106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7" t="s">
        <v>74</v>
      </c>
      <c r="BK170" s="209">
        <f>ROUND(I170*H170,2)</f>
        <v>0</v>
      </c>
      <c r="BL170" s="17" t="s">
        <v>177</v>
      </c>
      <c r="BM170" s="208" t="s">
        <v>310</v>
      </c>
    </row>
    <row r="171" s="2" customFormat="1">
      <c r="A171" s="38"/>
      <c r="B171" s="39"/>
      <c r="C171" s="40"/>
      <c r="D171" s="210" t="s">
        <v>117</v>
      </c>
      <c r="E171" s="40"/>
      <c r="F171" s="211" t="s">
        <v>311</v>
      </c>
      <c r="G171" s="40"/>
      <c r="H171" s="40"/>
      <c r="I171" s="212"/>
      <c r="J171" s="40"/>
      <c r="K171" s="40"/>
      <c r="L171" s="44"/>
      <c r="M171" s="213"/>
      <c r="N171" s="214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117</v>
      </c>
      <c r="AU171" s="17" t="s">
        <v>76</v>
      </c>
    </row>
    <row r="172" s="14" customFormat="1">
      <c r="A172" s="14"/>
      <c r="B172" s="227"/>
      <c r="C172" s="228"/>
      <c r="D172" s="217" t="s">
        <v>119</v>
      </c>
      <c r="E172" s="229" t="s">
        <v>19</v>
      </c>
      <c r="F172" s="230" t="s">
        <v>312</v>
      </c>
      <c r="G172" s="228"/>
      <c r="H172" s="229" t="s">
        <v>19</v>
      </c>
      <c r="I172" s="231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6" t="s">
        <v>119</v>
      </c>
      <c r="AU172" s="236" t="s">
        <v>76</v>
      </c>
      <c r="AV172" s="14" t="s">
        <v>74</v>
      </c>
      <c r="AW172" s="14" t="s">
        <v>31</v>
      </c>
      <c r="AX172" s="14" t="s">
        <v>69</v>
      </c>
      <c r="AY172" s="236" t="s">
        <v>106</v>
      </c>
    </row>
    <row r="173" s="13" customFormat="1">
      <c r="A173" s="13"/>
      <c r="B173" s="215"/>
      <c r="C173" s="216"/>
      <c r="D173" s="217" t="s">
        <v>119</v>
      </c>
      <c r="E173" s="218" t="s">
        <v>19</v>
      </c>
      <c r="F173" s="219" t="s">
        <v>313</v>
      </c>
      <c r="G173" s="216"/>
      <c r="H173" s="220">
        <v>2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6" t="s">
        <v>119</v>
      </c>
      <c r="AU173" s="226" t="s">
        <v>76</v>
      </c>
      <c r="AV173" s="13" t="s">
        <v>76</v>
      </c>
      <c r="AW173" s="13" t="s">
        <v>31</v>
      </c>
      <c r="AX173" s="13" t="s">
        <v>74</v>
      </c>
      <c r="AY173" s="226" t="s">
        <v>106</v>
      </c>
    </row>
    <row r="174" s="2" customFormat="1" ht="21.75" customHeight="1">
      <c r="A174" s="38"/>
      <c r="B174" s="39"/>
      <c r="C174" s="197" t="s">
        <v>314</v>
      </c>
      <c r="D174" s="197" t="s">
        <v>110</v>
      </c>
      <c r="E174" s="198" t="s">
        <v>315</v>
      </c>
      <c r="F174" s="199" t="s">
        <v>316</v>
      </c>
      <c r="G174" s="200" t="s">
        <v>317</v>
      </c>
      <c r="H174" s="201">
        <v>2</v>
      </c>
      <c r="I174" s="202"/>
      <c r="J174" s="203">
        <f>ROUND(I174*H174,2)</f>
        <v>0</v>
      </c>
      <c r="K174" s="199" t="s">
        <v>114</v>
      </c>
      <c r="L174" s="44"/>
      <c r="M174" s="204" t="s">
        <v>19</v>
      </c>
      <c r="N174" s="205" t="s">
        <v>40</v>
      </c>
      <c r="O174" s="84"/>
      <c r="P174" s="206">
        <f>O174*H174</f>
        <v>0</v>
      </c>
      <c r="Q174" s="206">
        <v>0.0064799999999999996</v>
      </c>
      <c r="R174" s="206">
        <f>Q174*H174</f>
        <v>0.012959999999999999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177</v>
      </c>
      <c r="AT174" s="208" t="s">
        <v>110</v>
      </c>
      <c r="AU174" s="208" t="s">
        <v>76</v>
      </c>
      <c r="AY174" s="17" t="s">
        <v>106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7" t="s">
        <v>74</v>
      </c>
      <c r="BK174" s="209">
        <f>ROUND(I174*H174,2)</f>
        <v>0</v>
      </c>
      <c r="BL174" s="17" t="s">
        <v>177</v>
      </c>
      <c r="BM174" s="208" t="s">
        <v>318</v>
      </c>
    </row>
    <row r="175" s="2" customFormat="1">
      <c r="A175" s="38"/>
      <c r="B175" s="39"/>
      <c r="C175" s="40"/>
      <c r="D175" s="210" t="s">
        <v>117</v>
      </c>
      <c r="E175" s="40"/>
      <c r="F175" s="211" t="s">
        <v>319</v>
      </c>
      <c r="G175" s="40"/>
      <c r="H175" s="40"/>
      <c r="I175" s="212"/>
      <c r="J175" s="40"/>
      <c r="K175" s="40"/>
      <c r="L175" s="44"/>
      <c r="M175" s="213"/>
      <c r="N175" s="214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117</v>
      </c>
      <c r="AU175" s="17" t="s">
        <v>76</v>
      </c>
    </row>
    <row r="176" s="2" customFormat="1" ht="16.5" customHeight="1">
      <c r="A176" s="38"/>
      <c r="B176" s="39"/>
      <c r="C176" s="197" t="s">
        <v>320</v>
      </c>
      <c r="D176" s="197" t="s">
        <v>110</v>
      </c>
      <c r="E176" s="198" t="s">
        <v>321</v>
      </c>
      <c r="F176" s="199" t="s">
        <v>322</v>
      </c>
      <c r="G176" s="200" t="s">
        <v>126</v>
      </c>
      <c r="H176" s="201">
        <v>34</v>
      </c>
      <c r="I176" s="202"/>
      <c r="J176" s="203">
        <f>ROUND(I176*H176,2)</f>
        <v>0</v>
      </c>
      <c r="K176" s="199" t="s">
        <v>114</v>
      </c>
      <c r="L176" s="44"/>
      <c r="M176" s="204" t="s">
        <v>19</v>
      </c>
      <c r="N176" s="205" t="s">
        <v>40</v>
      </c>
      <c r="O176" s="84"/>
      <c r="P176" s="206">
        <f>O176*H176</f>
        <v>0</v>
      </c>
      <c r="Q176" s="206">
        <v>0.0015</v>
      </c>
      <c r="R176" s="206">
        <f>Q176*H176</f>
        <v>0.051000000000000004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177</v>
      </c>
      <c r="AT176" s="208" t="s">
        <v>110</v>
      </c>
      <c r="AU176" s="208" t="s">
        <v>76</v>
      </c>
      <c r="AY176" s="17" t="s">
        <v>106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7" t="s">
        <v>74</v>
      </c>
      <c r="BK176" s="209">
        <f>ROUND(I176*H176,2)</f>
        <v>0</v>
      </c>
      <c r="BL176" s="17" t="s">
        <v>177</v>
      </c>
      <c r="BM176" s="208" t="s">
        <v>323</v>
      </c>
    </row>
    <row r="177" s="2" customFormat="1">
      <c r="A177" s="38"/>
      <c r="B177" s="39"/>
      <c r="C177" s="40"/>
      <c r="D177" s="210" t="s">
        <v>117</v>
      </c>
      <c r="E177" s="40"/>
      <c r="F177" s="211" t="s">
        <v>324</v>
      </c>
      <c r="G177" s="40"/>
      <c r="H177" s="40"/>
      <c r="I177" s="212"/>
      <c r="J177" s="40"/>
      <c r="K177" s="40"/>
      <c r="L177" s="44"/>
      <c r="M177" s="213"/>
      <c r="N177" s="214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117</v>
      </c>
      <c r="AU177" s="17" t="s">
        <v>76</v>
      </c>
    </row>
    <row r="178" s="2" customFormat="1" ht="21.75" customHeight="1">
      <c r="A178" s="38"/>
      <c r="B178" s="39"/>
      <c r="C178" s="197" t="s">
        <v>325</v>
      </c>
      <c r="D178" s="197" t="s">
        <v>110</v>
      </c>
      <c r="E178" s="198" t="s">
        <v>326</v>
      </c>
      <c r="F178" s="199" t="s">
        <v>327</v>
      </c>
      <c r="G178" s="200" t="s">
        <v>126</v>
      </c>
      <c r="H178" s="201">
        <v>44</v>
      </c>
      <c r="I178" s="202"/>
      <c r="J178" s="203">
        <f>ROUND(I178*H178,2)</f>
        <v>0</v>
      </c>
      <c r="K178" s="199" t="s">
        <v>114</v>
      </c>
      <c r="L178" s="44"/>
      <c r="M178" s="204" t="s">
        <v>19</v>
      </c>
      <c r="N178" s="205" t="s">
        <v>40</v>
      </c>
      <c r="O178" s="84"/>
      <c r="P178" s="206">
        <f>O178*H178</f>
        <v>0</v>
      </c>
      <c r="Q178" s="206">
        <v>0.00097999999999999997</v>
      </c>
      <c r="R178" s="206">
        <f>Q178*H178</f>
        <v>0.043119999999999999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177</v>
      </c>
      <c r="AT178" s="208" t="s">
        <v>110</v>
      </c>
      <c r="AU178" s="208" t="s">
        <v>76</v>
      </c>
      <c r="AY178" s="17" t="s">
        <v>106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7" t="s">
        <v>74</v>
      </c>
      <c r="BK178" s="209">
        <f>ROUND(I178*H178,2)</f>
        <v>0</v>
      </c>
      <c r="BL178" s="17" t="s">
        <v>177</v>
      </c>
      <c r="BM178" s="208" t="s">
        <v>328</v>
      </c>
    </row>
    <row r="179" s="2" customFormat="1">
      <c r="A179" s="38"/>
      <c r="B179" s="39"/>
      <c r="C179" s="40"/>
      <c r="D179" s="210" t="s">
        <v>117</v>
      </c>
      <c r="E179" s="40"/>
      <c r="F179" s="211" t="s">
        <v>329</v>
      </c>
      <c r="G179" s="40"/>
      <c r="H179" s="40"/>
      <c r="I179" s="212"/>
      <c r="J179" s="40"/>
      <c r="K179" s="40"/>
      <c r="L179" s="44"/>
      <c r="M179" s="213"/>
      <c r="N179" s="214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117</v>
      </c>
      <c r="AU179" s="17" t="s">
        <v>76</v>
      </c>
    </row>
    <row r="180" s="13" customFormat="1">
      <c r="A180" s="13"/>
      <c r="B180" s="215"/>
      <c r="C180" s="216"/>
      <c r="D180" s="217" t="s">
        <v>119</v>
      </c>
      <c r="E180" s="218" t="s">
        <v>19</v>
      </c>
      <c r="F180" s="219" t="s">
        <v>330</v>
      </c>
      <c r="G180" s="216"/>
      <c r="H180" s="220">
        <v>44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6" t="s">
        <v>119</v>
      </c>
      <c r="AU180" s="226" t="s">
        <v>76</v>
      </c>
      <c r="AV180" s="13" t="s">
        <v>76</v>
      </c>
      <c r="AW180" s="13" t="s">
        <v>31</v>
      </c>
      <c r="AX180" s="13" t="s">
        <v>74</v>
      </c>
      <c r="AY180" s="226" t="s">
        <v>106</v>
      </c>
    </row>
    <row r="181" s="2" customFormat="1" ht="21.75" customHeight="1">
      <c r="A181" s="38"/>
      <c r="B181" s="39"/>
      <c r="C181" s="197" t="s">
        <v>331</v>
      </c>
      <c r="D181" s="197" t="s">
        <v>110</v>
      </c>
      <c r="E181" s="198" t="s">
        <v>332</v>
      </c>
      <c r="F181" s="199" t="s">
        <v>333</v>
      </c>
      <c r="G181" s="200" t="s">
        <v>126</v>
      </c>
      <c r="H181" s="201">
        <v>55</v>
      </c>
      <c r="I181" s="202"/>
      <c r="J181" s="203">
        <f>ROUND(I181*H181,2)</f>
        <v>0</v>
      </c>
      <c r="K181" s="199" t="s">
        <v>114</v>
      </c>
      <c r="L181" s="44"/>
      <c r="M181" s="204" t="s">
        <v>19</v>
      </c>
      <c r="N181" s="205" t="s">
        <v>40</v>
      </c>
      <c r="O181" s="84"/>
      <c r="P181" s="206">
        <f>O181*H181</f>
        <v>0</v>
      </c>
      <c r="Q181" s="206">
        <v>0.0012600000000000001</v>
      </c>
      <c r="R181" s="206">
        <f>Q181*H181</f>
        <v>0.0693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177</v>
      </c>
      <c r="AT181" s="208" t="s">
        <v>110</v>
      </c>
      <c r="AU181" s="208" t="s">
        <v>76</v>
      </c>
      <c r="AY181" s="17" t="s">
        <v>106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7" t="s">
        <v>74</v>
      </c>
      <c r="BK181" s="209">
        <f>ROUND(I181*H181,2)</f>
        <v>0</v>
      </c>
      <c r="BL181" s="17" t="s">
        <v>177</v>
      </c>
      <c r="BM181" s="208" t="s">
        <v>334</v>
      </c>
    </row>
    <row r="182" s="2" customFormat="1">
      <c r="A182" s="38"/>
      <c r="B182" s="39"/>
      <c r="C182" s="40"/>
      <c r="D182" s="210" t="s">
        <v>117</v>
      </c>
      <c r="E182" s="40"/>
      <c r="F182" s="211" t="s">
        <v>335</v>
      </c>
      <c r="G182" s="40"/>
      <c r="H182" s="40"/>
      <c r="I182" s="212"/>
      <c r="J182" s="40"/>
      <c r="K182" s="40"/>
      <c r="L182" s="44"/>
      <c r="M182" s="213"/>
      <c r="N182" s="214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117</v>
      </c>
      <c r="AU182" s="17" t="s">
        <v>76</v>
      </c>
    </row>
    <row r="183" s="13" customFormat="1">
      <c r="A183" s="13"/>
      <c r="B183" s="215"/>
      <c r="C183" s="216"/>
      <c r="D183" s="217" t="s">
        <v>119</v>
      </c>
      <c r="E183" s="218" t="s">
        <v>19</v>
      </c>
      <c r="F183" s="219" t="s">
        <v>336</v>
      </c>
      <c r="G183" s="216"/>
      <c r="H183" s="220">
        <v>55</v>
      </c>
      <c r="I183" s="221"/>
      <c r="J183" s="216"/>
      <c r="K183" s="216"/>
      <c r="L183" s="222"/>
      <c r="M183" s="223"/>
      <c r="N183" s="224"/>
      <c r="O183" s="224"/>
      <c r="P183" s="224"/>
      <c r="Q183" s="224"/>
      <c r="R183" s="224"/>
      <c r="S183" s="224"/>
      <c r="T183" s="22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6" t="s">
        <v>119</v>
      </c>
      <c r="AU183" s="226" t="s">
        <v>76</v>
      </c>
      <c r="AV183" s="13" t="s">
        <v>76</v>
      </c>
      <c r="AW183" s="13" t="s">
        <v>31</v>
      </c>
      <c r="AX183" s="13" t="s">
        <v>74</v>
      </c>
      <c r="AY183" s="226" t="s">
        <v>106</v>
      </c>
    </row>
    <row r="184" s="2" customFormat="1" ht="21.75" customHeight="1">
      <c r="A184" s="38"/>
      <c r="B184" s="39"/>
      <c r="C184" s="197" t="s">
        <v>337</v>
      </c>
      <c r="D184" s="197" t="s">
        <v>110</v>
      </c>
      <c r="E184" s="198" t="s">
        <v>338</v>
      </c>
      <c r="F184" s="199" t="s">
        <v>339</v>
      </c>
      <c r="G184" s="200" t="s">
        <v>126</v>
      </c>
      <c r="H184" s="201">
        <v>12</v>
      </c>
      <c r="I184" s="202"/>
      <c r="J184" s="203">
        <f>ROUND(I184*H184,2)</f>
        <v>0</v>
      </c>
      <c r="K184" s="199" t="s">
        <v>114</v>
      </c>
      <c r="L184" s="44"/>
      <c r="M184" s="204" t="s">
        <v>19</v>
      </c>
      <c r="N184" s="205" t="s">
        <v>40</v>
      </c>
      <c r="O184" s="84"/>
      <c r="P184" s="206">
        <f>O184*H184</f>
        <v>0</v>
      </c>
      <c r="Q184" s="206">
        <v>0.0015299999999999999</v>
      </c>
      <c r="R184" s="206">
        <f>Q184*H184</f>
        <v>0.018359999999999998</v>
      </c>
      <c r="S184" s="206">
        <v>0</v>
      </c>
      <c r="T184" s="20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8" t="s">
        <v>177</v>
      </c>
      <c r="AT184" s="208" t="s">
        <v>110</v>
      </c>
      <c r="AU184" s="208" t="s">
        <v>76</v>
      </c>
      <c r="AY184" s="17" t="s">
        <v>106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7" t="s">
        <v>74</v>
      </c>
      <c r="BK184" s="209">
        <f>ROUND(I184*H184,2)</f>
        <v>0</v>
      </c>
      <c r="BL184" s="17" t="s">
        <v>177</v>
      </c>
      <c r="BM184" s="208" t="s">
        <v>340</v>
      </c>
    </row>
    <row r="185" s="2" customFormat="1">
      <c r="A185" s="38"/>
      <c r="B185" s="39"/>
      <c r="C185" s="40"/>
      <c r="D185" s="210" t="s">
        <v>117</v>
      </c>
      <c r="E185" s="40"/>
      <c r="F185" s="211" t="s">
        <v>341</v>
      </c>
      <c r="G185" s="40"/>
      <c r="H185" s="40"/>
      <c r="I185" s="212"/>
      <c r="J185" s="40"/>
      <c r="K185" s="40"/>
      <c r="L185" s="44"/>
      <c r="M185" s="213"/>
      <c r="N185" s="214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117</v>
      </c>
      <c r="AU185" s="17" t="s">
        <v>76</v>
      </c>
    </row>
    <row r="186" s="2" customFormat="1" ht="33" customHeight="1">
      <c r="A186" s="38"/>
      <c r="B186" s="39"/>
      <c r="C186" s="197" t="s">
        <v>342</v>
      </c>
      <c r="D186" s="197" t="s">
        <v>110</v>
      </c>
      <c r="E186" s="198" t="s">
        <v>343</v>
      </c>
      <c r="F186" s="199" t="s">
        <v>344</v>
      </c>
      <c r="G186" s="200" t="s">
        <v>126</v>
      </c>
      <c r="H186" s="201">
        <v>44</v>
      </c>
      <c r="I186" s="202"/>
      <c r="J186" s="203">
        <f>ROUND(I186*H186,2)</f>
        <v>0</v>
      </c>
      <c r="K186" s="199" t="s">
        <v>114</v>
      </c>
      <c r="L186" s="44"/>
      <c r="M186" s="204" t="s">
        <v>19</v>
      </c>
      <c r="N186" s="205" t="s">
        <v>40</v>
      </c>
      <c r="O186" s="84"/>
      <c r="P186" s="206">
        <f>O186*H186</f>
        <v>0</v>
      </c>
      <c r="Q186" s="206">
        <v>0.00020000000000000001</v>
      </c>
      <c r="R186" s="206">
        <f>Q186*H186</f>
        <v>0.0088000000000000005</v>
      </c>
      <c r="S186" s="206">
        <v>0</v>
      </c>
      <c r="T186" s="20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8" t="s">
        <v>177</v>
      </c>
      <c r="AT186" s="208" t="s">
        <v>110</v>
      </c>
      <c r="AU186" s="208" t="s">
        <v>76</v>
      </c>
      <c r="AY186" s="17" t="s">
        <v>106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7" t="s">
        <v>74</v>
      </c>
      <c r="BK186" s="209">
        <f>ROUND(I186*H186,2)</f>
        <v>0</v>
      </c>
      <c r="BL186" s="17" t="s">
        <v>177</v>
      </c>
      <c r="BM186" s="208" t="s">
        <v>345</v>
      </c>
    </row>
    <row r="187" s="2" customFormat="1">
      <c r="A187" s="38"/>
      <c r="B187" s="39"/>
      <c r="C187" s="40"/>
      <c r="D187" s="210" t="s">
        <v>117</v>
      </c>
      <c r="E187" s="40"/>
      <c r="F187" s="211" t="s">
        <v>346</v>
      </c>
      <c r="G187" s="40"/>
      <c r="H187" s="40"/>
      <c r="I187" s="212"/>
      <c r="J187" s="40"/>
      <c r="K187" s="40"/>
      <c r="L187" s="44"/>
      <c r="M187" s="213"/>
      <c r="N187" s="214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117</v>
      </c>
      <c r="AU187" s="17" t="s">
        <v>76</v>
      </c>
    </row>
    <row r="188" s="2" customFormat="1" ht="33" customHeight="1">
      <c r="A188" s="38"/>
      <c r="B188" s="39"/>
      <c r="C188" s="197" t="s">
        <v>347</v>
      </c>
      <c r="D188" s="197" t="s">
        <v>110</v>
      </c>
      <c r="E188" s="198" t="s">
        <v>348</v>
      </c>
      <c r="F188" s="199" t="s">
        <v>349</v>
      </c>
      <c r="G188" s="200" t="s">
        <v>126</v>
      </c>
      <c r="H188" s="201">
        <v>89</v>
      </c>
      <c r="I188" s="202"/>
      <c r="J188" s="203">
        <f>ROUND(I188*H188,2)</f>
        <v>0</v>
      </c>
      <c r="K188" s="199" t="s">
        <v>114</v>
      </c>
      <c r="L188" s="44"/>
      <c r="M188" s="204" t="s">
        <v>19</v>
      </c>
      <c r="N188" s="205" t="s">
        <v>40</v>
      </c>
      <c r="O188" s="84"/>
      <c r="P188" s="206">
        <f>O188*H188</f>
        <v>0</v>
      </c>
      <c r="Q188" s="206">
        <v>0.00024000000000000001</v>
      </c>
      <c r="R188" s="206">
        <f>Q188*H188</f>
        <v>0.021360000000000001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177</v>
      </c>
      <c r="AT188" s="208" t="s">
        <v>110</v>
      </c>
      <c r="AU188" s="208" t="s">
        <v>76</v>
      </c>
      <c r="AY188" s="17" t="s">
        <v>106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7" t="s">
        <v>74</v>
      </c>
      <c r="BK188" s="209">
        <f>ROUND(I188*H188,2)</f>
        <v>0</v>
      </c>
      <c r="BL188" s="17" t="s">
        <v>177</v>
      </c>
      <c r="BM188" s="208" t="s">
        <v>350</v>
      </c>
    </row>
    <row r="189" s="2" customFormat="1">
      <c r="A189" s="38"/>
      <c r="B189" s="39"/>
      <c r="C189" s="40"/>
      <c r="D189" s="210" t="s">
        <v>117</v>
      </c>
      <c r="E189" s="40"/>
      <c r="F189" s="211" t="s">
        <v>351</v>
      </c>
      <c r="G189" s="40"/>
      <c r="H189" s="40"/>
      <c r="I189" s="212"/>
      <c r="J189" s="40"/>
      <c r="K189" s="40"/>
      <c r="L189" s="44"/>
      <c r="M189" s="213"/>
      <c r="N189" s="214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117</v>
      </c>
      <c r="AU189" s="17" t="s">
        <v>76</v>
      </c>
    </row>
    <row r="190" s="13" customFormat="1">
      <c r="A190" s="13"/>
      <c r="B190" s="215"/>
      <c r="C190" s="216"/>
      <c r="D190" s="217" t="s">
        <v>119</v>
      </c>
      <c r="E190" s="218" t="s">
        <v>19</v>
      </c>
      <c r="F190" s="219" t="s">
        <v>352</v>
      </c>
      <c r="G190" s="216"/>
      <c r="H190" s="220">
        <v>89</v>
      </c>
      <c r="I190" s="221"/>
      <c r="J190" s="216"/>
      <c r="K190" s="216"/>
      <c r="L190" s="222"/>
      <c r="M190" s="223"/>
      <c r="N190" s="224"/>
      <c r="O190" s="224"/>
      <c r="P190" s="224"/>
      <c r="Q190" s="224"/>
      <c r="R190" s="224"/>
      <c r="S190" s="224"/>
      <c r="T190" s="22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6" t="s">
        <v>119</v>
      </c>
      <c r="AU190" s="226" t="s">
        <v>76</v>
      </c>
      <c r="AV190" s="13" t="s">
        <v>76</v>
      </c>
      <c r="AW190" s="13" t="s">
        <v>31</v>
      </c>
      <c r="AX190" s="13" t="s">
        <v>74</v>
      </c>
      <c r="AY190" s="226" t="s">
        <v>106</v>
      </c>
    </row>
    <row r="191" s="2" customFormat="1" ht="16.5" customHeight="1">
      <c r="A191" s="38"/>
      <c r="B191" s="39"/>
      <c r="C191" s="197" t="s">
        <v>353</v>
      </c>
      <c r="D191" s="197" t="s">
        <v>110</v>
      </c>
      <c r="E191" s="198" t="s">
        <v>354</v>
      </c>
      <c r="F191" s="199" t="s">
        <v>355</v>
      </c>
      <c r="G191" s="200" t="s">
        <v>126</v>
      </c>
      <c r="H191" s="201">
        <v>40</v>
      </c>
      <c r="I191" s="202"/>
      <c r="J191" s="203">
        <f>ROUND(I191*H191,2)</f>
        <v>0</v>
      </c>
      <c r="K191" s="199" t="s">
        <v>114</v>
      </c>
      <c r="L191" s="44"/>
      <c r="M191" s="204" t="s">
        <v>19</v>
      </c>
      <c r="N191" s="205" t="s">
        <v>40</v>
      </c>
      <c r="O191" s="84"/>
      <c r="P191" s="206">
        <f>O191*H191</f>
        <v>0</v>
      </c>
      <c r="Q191" s="206">
        <v>0.00025000000000000001</v>
      </c>
      <c r="R191" s="206">
        <f>Q191*H191</f>
        <v>0.01</v>
      </c>
      <c r="S191" s="206">
        <v>0</v>
      </c>
      <c r="T191" s="20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8" t="s">
        <v>177</v>
      </c>
      <c r="AT191" s="208" t="s">
        <v>110</v>
      </c>
      <c r="AU191" s="208" t="s">
        <v>76</v>
      </c>
      <c r="AY191" s="17" t="s">
        <v>106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7" t="s">
        <v>74</v>
      </c>
      <c r="BK191" s="209">
        <f>ROUND(I191*H191,2)</f>
        <v>0</v>
      </c>
      <c r="BL191" s="17" t="s">
        <v>177</v>
      </c>
      <c r="BM191" s="208" t="s">
        <v>356</v>
      </c>
    </row>
    <row r="192" s="2" customFormat="1">
      <c r="A192" s="38"/>
      <c r="B192" s="39"/>
      <c r="C192" s="40"/>
      <c r="D192" s="210" t="s">
        <v>117</v>
      </c>
      <c r="E192" s="40"/>
      <c r="F192" s="211" t="s">
        <v>357</v>
      </c>
      <c r="G192" s="40"/>
      <c r="H192" s="40"/>
      <c r="I192" s="212"/>
      <c r="J192" s="40"/>
      <c r="K192" s="40"/>
      <c r="L192" s="44"/>
      <c r="M192" s="213"/>
      <c r="N192" s="214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117</v>
      </c>
      <c r="AU192" s="17" t="s">
        <v>76</v>
      </c>
    </row>
    <row r="193" s="2" customFormat="1" ht="16.5" customHeight="1">
      <c r="A193" s="38"/>
      <c r="B193" s="39"/>
      <c r="C193" s="197" t="s">
        <v>358</v>
      </c>
      <c r="D193" s="197" t="s">
        <v>110</v>
      </c>
      <c r="E193" s="198" t="s">
        <v>359</v>
      </c>
      <c r="F193" s="199" t="s">
        <v>360</v>
      </c>
      <c r="G193" s="200" t="s">
        <v>126</v>
      </c>
      <c r="H193" s="201">
        <v>10</v>
      </c>
      <c r="I193" s="202"/>
      <c r="J193" s="203">
        <f>ROUND(I193*H193,2)</f>
        <v>0</v>
      </c>
      <c r="K193" s="199" t="s">
        <v>114</v>
      </c>
      <c r="L193" s="44"/>
      <c r="M193" s="204" t="s">
        <v>19</v>
      </c>
      <c r="N193" s="205" t="s">
        <v>40</v>
      </c>
      <c r="O193" s="84"/>
      <c r="P193" s="206">
        <f>O193*H193</f>
        <v>0</v>
      </c>
      <c r="Q193" s="206">
        <v>0.00025999999999999998</v>
      </c>
      <c r="R193" s="206">
        <f>Q193*H193</f>
        <v>0.0025999999999999999</v>
      </c>
      <c r="S193" s="206">
        <v>0</v>
      </c>
      <c r="T193" s="20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177</v>
      </c>
      <c r="AT193" s="208" t="s">
        <v>110</v>
      </c>
      <c r="AU193" s="208" t="s">
        <v>76</v>
      </c>
      <c r="AY193" s="17" t="s">
        <v>106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7" t="s">
        <v>74</v>
      </c>
      <c r="BK193" s="209">
        <f>ROUND(I193*H193,2)</f>
        <v>0</v>
      </c>
      <c r="BL193" s="17" t="s">
        <v>177</v>
      </c>
      <c r="BM193" s="208" t="s">
        <v>361</v>
      </c>
    </row>
    <row r="194" s="2" customFormat="1">
      <c r="A194" s="38"/>
      <c r="B194" s="39"/>
      <c r="C194" s="40"/>
      <c r="D194" s="210" t="s">
        <v>117</v>
      </c>
      <c r="E194" s="40"/>
      <c r="F194" s="211" t="s">
        <v>362</v>
      </c>
      <c r="G194" s="40"/>
      <c r="H194" s="40"/>
      <c r="I194" s="212"/>
      <c r="J194" s="40"/>
      <c r="K194" s="40"/>
      <c r="L194" s="44"/>
      <c r="M194" s="213"/>
      <c r="N194" s="214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117</v>
      </c>
      <c r="AU194" s="17" t="s">
        <v>76</v>
      </c>
    </row>
    <row r="195" s="2" customFormat="1" ht="16.5" customHeight="1">
      <c r="A195" s="38"/>
      <c r="B195" s="39"/>
      <c r="C195" s="197" t="s">
        <v>363</v>
      </c>
      <c r="D195" s="197" t="s">
        <v>110</v>
      </c>
      <c r="E195" s="198" t="s">
        <v>364</v>
      </c>
      <c r="F195" s="199" t="s">
        <v>365</v>
      </c>
      <c r="G195" s="200" t="s">
        <v>176</v>
      </c>
      <c r="H195" s="201">
        <v>14</v>
      </c>
      <c r="I195" s="202"/>
      <c r="J195" s="203">
        <f>ROUND(I195*H195,2)</f>
        <v>0</v>
      </c>
      <c r="K195" s="199" t="s">
        <v>114</v>
      </c>
      <c r="L195" s="44"/>
      <c r="M195" s="204" t="s">
        <v>19</v>
      </c>
      <c r="N195" s="205" t="s">
        <v>40</v>
      </c>
      <c r="O195" s="84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177</v>
      </c>
      <c r="AT195" s="208" t="s">
        <v>110</v>
      </c>
      <c r="AU195" s="208" t="s">
        <v>76</v>
      </c>
      <c r="AY195" s="17" t="s">
        <v>106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7" t="s">
        <v>74</v>
      </c>
      <c r="BK195" s="209">
        <f>ROUND(I195*H195,2)</f>
        <v>0</v>
      </c>
      <c r="BL195" s="17" t="s">
        <v>177</v>
      </c>
      <c r="BM195" s="208" t="s">
        <v>366</v>
      </c>
    </row>
    <row r="196" s="2" customFormat="1">
      <c r="A196" s="38"/>
      <c r="B196" s="39"/>
      <c r="C196" s="40"/>
      <c r="D196" s="210" t="s">
        <v>117</v>
      </c>
      <c r="E196" s="40"/>
      <c r="F196" s="211" t="s">
        <v>367</v>
      </c>
      <c r="G196" s="40"/>
      <c r="H196" s="40"/>
      <c r="I196" s="212"/>
      <c r="J196" s="40"/>
      <c r="K196" s="40"/>
      <c r="L196" s="44"/>
      <c r="M196" s="213"/>
      <c r="N196" s="214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117</v>
      </c>
      <c r="AU196" s="17" t="s">
        <v>76</v>
      </c>
    </row>
    <row r="197" s="2" customFormat="1" ht="21.75" customHeight="1">
      <c r="A197" s="38"/>
      <c r="B197" s="39"/>
      <c r="C197" s="197" t="s">
        <v>368</v>
      </c>
      <c r="D197" s="197" t="s">
        <v>110</v>
      </c>
      <c r="E197" s="198" t="s">
        <v>369</v>
      </c>
      <c r="F197" s="199" t="s">
        <v>370</v>
      </c>
      <c r="G197" s="200" t="s">
        <v>176</v>
      </c>
      <c r="H197" s="201">
        <v>2</v>
      </c>
      <c r="I197" s="202"/>
      <c r="J197" s="203">
        <f>ROUND(I197*H197,2)</f>
        <v>0</v>
      </c>
      <c r="K197" s="199" t="s">
        <v>114</v>
      </c>
      <c r="L197" s="44"/>
      <c r="M197" s="204" t="s">
        <v>19</v>
      </c>
      <c r="N197" s="205" t="s">
        <v>40</v>
      </c>
      <c r="O197" s="84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177</v>
      </c>
      <c r="AT197" s="208" t="s">
        <v>110</v>
      </c>
      <c r="AU197" s="208" t="s">
        <v>76</v>
      </c>
      <c r="AY197" s="17" t="s">
        <v>106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7" t="s">
        <v>74</v>
      </c>
      <c r="BK197" s="209">
        <f>ROUND(I197*H197,2)</f>
        <v>0</v>
      </c>
      <c r="BL197" s="17" t="s">
        <v>177</v>
      </c>
      <c r="BM197" s="208" t="s">
        <v>371</v>
      </c>
    </row>
    <row r="198" s="2" customFormat="1">
      <c r="A198" s="38"/>
      <c r="B198" s="39"/>
      <c r="C198" s="40"/>
      <c r="D198" s="210" t="s">
        <v>117</v>
      </c>
      <c r="E198" s="40"/>
      <c r="F198" s="211" t="s">
        <v>372</v>
      </c>
      <c r="G198" s="40"/>
      <c r="H198" s="40"/>
      <c r="I198" s="212"/>
      <c r="J198" s="40"/>
      <c r="K198" s="40"/>
      <c r="L198" s="44"/>
      <c r="M198" s="213"/>
      <c r="N198" s="214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117</v>
      </c>
      <c r="AU198" s="17" t="s">
        <v>76</v>
      </c>
    </row>
    <row r="199" s="2" customFormat="1" ht="16.5" customHeight="1">
      <c r="A199" s="38"/>
      <c r="B199" s="39"/>
      <c r="C199" s="197" t="s">
        <v>373</v>
      </c>
      <c r="D199" s="197" t="s">
        <v>110</v>
      </c>
      <c r="E199" s="198" t="s">
        <v>374</v>
      </c>
      <c r="F199" s="199" t="s">
        <v>375</v>
      </c>
      <c r="G199" s="200" t="s">
        <v>176</v>
      </c>
      <c r="H199" s="201">
        <v>13</v>
      </c>
      <c r="I199" s="202"/>
      <c r="J199" s="203">
        <f>ROUND(I199*H199,2)</f>
        <v>0</v>
      </c>
      <c r="K199" s="199" t="s">
        <v>114</v>
      </c>
      <c r="L199" s="44"/>
      <c r="M199" s="204" t="s">
        <v>19</v>
      </c>
      <c r="N199" s="205" t="s">
        <v>40</v>
      </c>
      <c r="O199" s="84"/>
      <c r="P199" s="206">
        <f>O199*H199</f>
        <v>0</v>
      </c>
      <c r="Q199" s="206">
        <v>0.00017000000000000001</v>
      </c>
      <c r="R199" s="206">
        <f>Q199*H199</f>
        <v>0.0022100000000000002</v>
      </c>
      <c r="S199" s="206">
        <v>0</v>
      </c>
      <c r="T199" s="20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8" t="s">
        <v>177</v>
      </c>
      <c r="AT199" s="208" t="s">
        <v>110</v>
      </c>
      <c r="AU199" s="208" t="s">
        <v>76</v>
      </c>
      <c r="AY199" s="17" t="s">
        <v>106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7" t="s">
        <v>74</v>
      </c>
      <c r="BK199" s="209">
        <f>ROUND(I199*H199,2)</f>
        <v>0</v>
      </c>
      <c r="BL199" s="17" t="s">
        <v>177</v>
      </c>
      <c r="BM199" s="208" t="s">
        <v>376</v>
      </c>
    </row>
    <row r="200" s="2" customFormat="1">
      <c r="A200" s="38"/>
      <c r="B200" s="39"/>
      <c r="C200" s="40"/>
      <c r="D200" s="210" t="s">
        <v>117</v>
      </c>
      <c r="E200" s="40"/>
      <c r="F200" s="211" t="s">
        <v>377</v>
      </c>
      <c r="G200" s="40"/>
      <c r="H200" s="40"/>
      <c r="I200" s="212"/>
      <c r="J200" s="40"/>
      <c r="K200" s="40"/>
      <c r="L200" s="44"/>
      <c r="M200" s="213"/>
      <c r="N200" s="214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117</v>
      </c>
      <c r="AU200" s="17" t="s">
        <v>76</v>
      </c>
    </row>
    <row r="201" s="2" customFormat="1" ht="24.15" customHeight="1">
      <c r="A201" s="38"/>
      <c r="B201" s="39"/>
      <c r="C201" s="197" t="s">
        <v>378</v>
      </c>
      <c r="D201" s="197" t="s">
        <v>110</v>
      </c>
      <c r="E201" s="198" t="s">
        <v>379</v>
      </c>
      <c r="F201" s="199" t="s">
        <v>380</v>
      </c>
      <c r="G201" s="200" t="s">
        <v>176</v>
      </c>
      <c r="H201" s="201">
        <v>13</v>
      </c>
      <c r="I201" s="202"/>
      <c r="J201" s="203">
        <f>ROUND(I201*H201,2)</f>
        <v>0</v>
      </c>
      <c r="K201" s="199" t="s">
        <v>114</v>
      </c>
      <c r="L201" s="44"/>
      <c r="M201" s="204" t="s">
        <v>19</v>
      </c>
      <c r="N201" s="205" t="s">
        <v>40</v>
      </c>
      <c r="O201" s="84"/>
      <c r="P201" s="206">
        <f>O201*H201</f>
        <v>0</v>
      </c>
      <c r="Q201" s="206">
        <v>0.00010000000000000001</v>
      </c>
      <c r="R201" s="206">
        <f>Q201*H201</f>
        <v>0.0013000000000000002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177</v>
      </c>
      <c r="AT201" s="208" t="s">
        <v>110</v>
      </c>
      <c r="AU201" s="208" t="s">
        <v>76</v>
      </c>
      <c r="AY201" s="17" t="s">
        <v>106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7" t="s">
        <v>74</v>
      </c>
      <c r="BK201" s="209">
        <f>ROUND(I201*H201,2)</f>
        <v>0</v>
      </c>
      <c r="BL201" s="17" t="s">
        <v>177</v>
      </c>
      <c r="BM201" s="208" t="s">
        <v>381</v>
      </c>
    </row>
    <row r="202" s="2" customFormat="1">
      <c r="A202" s="38"/>
      <c r="B202" s="39"/>
      <c r="C202" s="40"/>
      <c r="D202" s="210" t="s">
        <v>117</v>
      </c>
      <c r="E202" s="40"/>
      <c r="F202" s="211" t="s">
        <v>382</v>
      </c>
      <c r="G202" s="40"/>
      <c r="H202" s="40"/>
      <c r="I202" s="212"/>
      <c r="J202" s="40"/>
      <c r="K202" s="40"/>
      <c r="L202" s="44"/>
      <c r="M202" s="213"/>
      <c r="N202" s="214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117</v>
      </c>
      <c r="AU202" s="17" t="s">
        <v>76</v>
      </c>
    </row>
    <row r="203" s="2" customFormat="1" ht="16.5" customHeight="1">
      <c r="A203" s="38"/>
      <c r="B203" s="39"/>
      <c r="C203" s="197" t="s">
        <v>383</v>
      </c>
      <c r="D203" s="197" t="s">
        <v>110</v>
      </c>
      <c r="E203" s="198" t="s">
        <v>384</v>
      </c>
      <c r="F203" s="199" t="s">
        <v>385</v>
      </c>
      <c r="G203" s="200" t="s">
        <v>176</v>
      </c>
      <c r="H203" s="201">
        <v>1</v>
      </c>
      <c r="I203" s="202"/>
      <c r="J203" s="203">
        <f>ROUND(I203*H203,2)</f>
        <v>0</v>
      </c>
      <c r="K203" s="199" t="s">
        <v>114</v>
      </c>
      <c r="L203" s="44"/>
      <c r="M203" s="204" t="s">
        <v>19</v>
      </c>
      <c r="N203" s="205" t="s">
        <v>40</v>
      </c>
      <c r="O203" s="84"/>
      <c r="P203" s="206">
        <f>O203*H203</f>
        <v>0</v>
      </c>
      <c r="Q203" s="206">
        <v>0.00132</v>
      </c>
      <c r="R203" s="206">
        <f>Q203*H203</f>
        <v>0.00132</v>
      </c>
      <c r="S203" s="206">
        <v>0</v>
      </c>
      <c r="T203" s="20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8" t="s">
        <v>177</v>
      </c>
      <c r="AT203" s="208" t="s">
        <v>110</v>
      </c>
      <c r="AU203" s="208" t="s">
        <v>76</v>
      </c>
      <c r="AY203" s="17" t="s">
        <v>106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7" t="s">
        <v>74</v>
      </c>
      <c r="BK203" s="209">
        <f>ROUND(I203*H203,2)</f>
        <v>0</v>
      </c>
      <c r="BL203" s="17" t="s">
        <v>177</v>
      </c>
      <c r="BM203" s="208" t="s">
        <v>386</v>
      </c>
    </row>
    <row r="204" s="2" customFormat="1">
      <c r="A204" s="38"/>
      <c r="B204" s="39"/>
      <c r="C204" s="40"/>
      <c r="D204" s="210" t="s">
        <v>117</v>
      </c>
      <c r="E204" s="40"/>
      <c r="F204" s="211" t="s">
        <v>387</v>
      </c>
      <c r="G204" s="40"/>
      <c r="H204" s="40"/>
      <c r="I204" s="212"/>
      <c r="J204" s="40"/>
      <c r="K204" s="40"/>
      <c r="L204" s="44"/>
      <c r="M204" s="213"/>
      <c r="N204" s="214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117</v>
      </c>
      <c r="AU204" s="17" t="s">
        <v>76</v>
      </c>
    </row>
    <row r="205" s="2" customFormat="1" ht="16.5" customHeight="1">
      <c r="A205" s="38"/>
      <c r="B205" s="39"/>
      <c r="C205" s="197" t="s">
        <v>388</v>
      </c>
      <c r="D205" s="197" t="s">
        <v>110</v>
      </c>
      <c r="E205" s="198" t="s">
        <v>389</v>
      </c>
      <c r="F205" s="199" t="s">
        <v>390</v>
      </c>
      <c r="G205" s="200" t="s">
        <v>176</v>
      </c>
      <c r="H205" s="201">
        <v>1</v>
      </c>
      <c r="I205" s="202"/>
      <c r="J205" s="203">
        <f>ROUND(I205*H205,2)</f>
        <v>0</v>
      </c>
      <c r="K205" s="199" t="s">
        <v>114</v>
      </c>
      <c r="L205" s="44"/>
      <c r="M205" s="204" t="s">
        <v>19</v>
      </c>
      <c r="N205" s="205" t="s">
        <v>40</v>
      </c>
      <c r="O205" s="84"/>
      <c r="P205" s="206">
        <f>O205*H205</f>
        <v>0</v>
      </c>
      <c r="Q205" s="206">
        <v>0.0013600000000000001</v>
      </c>
      <c r="R205" s="206">
        <f>Q205*H205</f>
        <v>0.0013600000000000001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177</v>
      </c>
      <c r="AT205" s="208" t="s">
        <v>110</v>
      </c>
      <c r="AU205" s="208" t="s">
        <v>76</v>
      </c>
      <c r="AY205" s="17" t="s">
        <v>106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7" t="s">
        <v>74</v>
      </c>
      <c r="BK205" s="209">
        <f>ROUND(I205*H205,2)</f>
        <v>0</v>
      </c>
      <c r="BL205" s="17" t="s">
        <v>177</v>
      </c>
      <c r="BM205" s="208" t="s">
        <v>391</v>
      </c>
    </row>
    <row r="206" s="2" customFormat="1">
      <c r="A206" s="38"/>
      <c r="B206" s="39"/>
      <c r="C206" s="40"/>
      <c r="D206" s="210" t="s">
        <v>117</v>
      </c>
      <c r="E206" s="40"/>
      <c r="F206" s="211" t="s">
        <v>392</v>
      </c>
      <c r="G206" s="40"/>
      <c r="H206" s="40"/>
      <c r="I206" s="212"/>
      <c r="J206" s="40"/>
      <c r="K206" s="40"/>
      <c r="L206" s="44"/>
      <c r="M206" s="213"/>
      <c r="N206" s="214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117</v>
      </c>
      <c r="AU206" s="17" t="s">
        <v>76</v>
      </c>
    </row>
    <row r="207" s="2" customFormat="1" ht="16.5" customHeight="1">
      <c r="A207" s="38"/>
      <c r="B207" s="39"/>
      <c r="C207" s="197" t="s">
        <v>393</v>
      </c>
      <c r="D207" s="197" t="s">
        <v>110</v>
      </c>
      <c r="E207" s="198" t="s">
        <v>394</v>
      </c>
      <c r="F207" s="199" t="s">
        <v>395</v>
      </c>
      <c r="G207" s="200" t="s">
        <v>176</v>
      </c>
      <c r="H207" s="201">
        <v>12</v>
      </c>
      <c r="I207" s="202"/>
      <c r="J207" s="203">
        <f>ROUND(I207*H207,2)</f>
        <v>0</v>
      </c>
      <c r="K207" s="199" t="s">
        <v>114</v>
      </c>
      <c r="L207" s="44"/>
      <c r="M207" s="204" t="s">
        <v>19</v>
      </c>
      <c r="N207" s="205" t="s">
        <v>40</v>
      </c>
      <c r="O207" s="84"/>
      <c r="P207" s="206">
        <f>O207*H207</f>
        <v>0</v>
      </c>
      <c r="Q207" s="206">
        <v>0.00097000000000000005</v>
      </c>
      <c r="R207" s="206">
        <f>Q207*H207</f>
        <v>0.011640000000000001</v>
      </c>
      <c r="S207" s="206">
        <v>0</v>
      </c>
      <c r="T207" s="20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8" t="s">
        <v>177</v>
      </c>
      <c r="AT207" s="208" t="s">
        <v>110</v>
      </c>
      <c r="AU207" s="208" t="s">
        <v>76</v>
      </c>
      <c r="AY207" s="17" t="s">
        <v>106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7" t="s">
        <v>74</v>
      </c>
      <c r="BK207" s="209">
        <f>ROUND(I207*H207,2)</f>
        <v>0</v>
      </c>
      <c r="BL207" s="17" t="s">
        <v>177</v>
      </c>
      <c r="BM207" s="208" t="s">
        <v>396</v>
      </c>
    </row>
    <row r="208" s="2" customFormat="1">
      <c r="A208" s="38"/>
      <c r="B208" s="39"/>
      <c r="C208" s="40"/>
      <c r="D208" s="210" t="s">
        <v>117</v>
      </c>
      <c r="E208" s="40"/>
      <c r="F208" s="211" t="s">
        <v>397</v>
      </c>
      <c r="G208" s="40"/>
      <c r="H208" s="40"/>
      <c r="I208" s="212"/>
      <c r="J208" s="40"/>
      <c r="K208" s="40"/>
      <c r="L208" s="44"/>
      <c r="M208" s="213"/>
      <c r="N208" s="214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117</v>
      </c>
      <c r="AU208" s="17" t="s">
        <v>76</v>
      </c>
    </row>
    <row r="209" s="2" customFormat="1" ht="21.75" customHeight="1">
      <c r="A209" s="38"/>
      <c r="B209" s="39"/>
      <c r="C209" s="197" t="s">
        <v>398</v>
      </c>
      <c r="D209" s="197" t="s">
        <v>110</v>
      </c>
      <c r="E209" s="198" t="s">
        <v>399</v>
      </c>
      <c r="F209" s="199" t="s">
        <v>400</v>
      </c>
      <c r="G209" s="200" t="s">
        <v>317</v>
      </c>
      <c r="H209" s="201">
        <v>1</v>
      </c>
      <c r="I209" s="202"/>
      <c r="J209" s="203">
        <f>ROUND(I209*H209,2)</f>
        <v>0</v>
      </c>
      <c r="K209" s="199" t="s">
        <v>114</v>
      </c>
      <c r="L209" s="44"/>
      <c r="M209" s="204" t="s">
        <v>19</v>
      </c>
      <c r="N209" s="205" t="s">
        <v>40</v>
      </c>
      <c r="O209" s="84"/>
      <c r="P209" s="206">
        <f>O209*H209</f>
        <v>0</v>
      </c>
      <c r="Q209" s="206">
        <v>0.0292</v>
      </c>
      <c r="R209" s="206">
        <f>Q209*H209</f>
        <v>0.0292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177</v>
      </c>
      <c r="AT209" s="208" t="s">
        <v>110</v>
      </c>
      <c r="AU209" s="208" t="s">
        <v>76</v>
      </c>
      <c r="AY209" s="17" t="s">
        <v>106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7" t="s">
        <v>74</v>
      </c>
      <c r="BK209" s="209">
        <f>ROUND(I209*H209,2)</f>
        <v>0</v>
      </c>
      <c r="BL209" s="17" t="s">
        <v>177</v>
      </c>
      <c r="BM209" s="208" t="s">
        <v>401</v>
      </c>
    </row>
    <row r="210" s="2" customFormat="1">
      <c r="A210" s="38"/>
      <c r="B210" s="39"/>
      <c r="C210" s="40"/>
      <c r="D210" s="210" t="s">
        <v>117</v>
      </c>
      <c r="E210" s="40"/>
      <c r="F210" s="211" t="s">
        <v>402</v>
      </c>
      <c r="G210" s="40"/>
      <c r="H210" s="40"/>
      <c r="I210" s="212"/>
      <c r="J210" s="40"/>
      <c r="K210" s="40"/>
      <c r="L210" s="44"/>
      <c r="M210" s="213"/>
      <c r="N210" s="214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117</v>
      </c>
      <c r="AU210" s="17" t="s">
        <v>76</v>
      </c>
    </row>
    <row r="211" s="2" customFormat="1" ht="24.15" customHeight="1">
      <c r="A211" s="38"/>
      <c r="B211" s="39"/>
      <c r="C211" s="197" t="s">
        <v>403</v>
      </c>
      <c r="D211" s="197" t="s">
        <v>110</v>
      </c>
      <c r="E211" s="198" t="s">
        <v>404</v>
      </c>
      <c r="F211" s="199" t="s">
        <v>405</v>
      </c>
      <c r="G211" s="200" t="s">
        <v>126</v>
      </c>
      <c r="H211" s="201">
        <v>145</v>
      </c>
      <c r="I211" s="202"/>
      <c r="J211" s="203">
        <f>ROUND(I211*H211,2)</f>
        <v>0</v>
      </c>
      <c r="K211" s="199" t="s">
        <v>114</v>
      </c>
      <c r="L211" s="44"/>
      <c r="M211" s="204" t="s">
        <v>19</v>
      </c>
      <c r="N211" s="205" t="s">
        <v>40</v>
      </c>
      <c r="O211" s="84"/>
      <c r="P211" s="206">
        <f>O211*H211</f>
        <v>0</v>
      </c>
      <c r="Q211" s="206">
        <v>0.00019000000000000001</v>
      </c>
      <c r="R211" s="206">
        <f>Q211*H211</f>
        <v>0.027550000000000002</v>
      </c>
      <c r="S211" s="206">
        <v>0</v>
      </c>
      <c r="T211" s="20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177</v>
      </c>
      <c r="AT211" s="208" t="s">
        <v>110</v>
      </c>
      <c r="AU211" s="208" t="s">
        <v>76</v>
      </c>
      <c r="AY211" s="17" t="s">
        <v>106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7" t="s">
        <v>74</v>
      </c>
      <c r="BK211" s="209">
        <f>ROUND(I211*H211,2)</f>
        <v>0</v>
      </c>
      <c r="BL211" s="17" t="s">
        <v>177</v>
      </c>
      <c r="BM211" s="208" t="s">
        <v>406</v>
      </c>
    </row>
    <row r="212" s="2" customFormat="1">
      <c r="A212" s="38"/>
      <c r="B212" s="39"/>
      <c r="C212" s="40"/>
      <c r="D212" s="210" t="s">
        <v>117</v>
      </c>
      <c r="E212" s="40"/>
      <c r="F212" s="211" t="s">
        <v>407</v>
      </c>
      <c r="G212" s="40"/>
      <c r="H212" s="40"/>
      <c r="I212" s="212"/>
      <c r="J212" s="40"/>
      <c r="K212" s="40"/>
      <c r="L212" s="44"/>
      <c r="M212" s="213"/>
      <c r="N212" s="214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117</v>
      </c>
      <c r="AU212" s="17" t="s">
        <v>76</v>
      </c>
    </row>
    <row r="213" s="13" customFormat="1">
      <c r="A213" s="13"/>
      <c r="B213" s="215"/>
      <c r="C213" s="216"/>
      <c r="D213" s="217" t="s">
        <v>119</v>
      </c>
      <c r="E213" s="218" t="s">
        <v>19</v>
      </c>
      <c r="F213" s="219" t="s">
        <v>408</v>
      </c>
      <c r="G213" s="216"/>
      <c r="H213" s="220">
        <v>145</v>
      </c>
      <c r="I213" s="221"/>
      <c r="J213" s="216"/>
      <c r="K213" s="216"/>
      <c r="L213" s="222"/>
      <c r="M213" s="223"/>
      <c r="N213" s="224"/>
      <c r="O213" s="224"/>
      <c r="P213" s="224"/>
      <c r="Q213" s="224"/>
      <c r="R213" s="224"/>
      <c r="S213" s="224"/>
      <c r="T213" s="22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6" t="s">
        <v>119</v>
      </c>
      <c r="AU213" s="226" t="s">
        <v>76</v>
      </c>
      <c r="AV213" s="13" t="s">
        <v>76</v>
      </c>
      <c r="AW213" s="13" t="s">
        <v>31</v>
      </c>
      <c r="AX213" s="13" t="s">
        <v>74</v>
      </c>
      <c r="AY213" s="226" t="s">
        <v>106</v>
      </c>
    </row>
    <row r="214" s="2" customFormat="1" ht="21.75" customHeight="1">
      <c r="A214" s="38"/>
      <c r="B214" s="39"/>
      <c r="C214" s="197" t="s">
        <v>409</v>
      </c>
      <c r="D214" s="197" t="s">
        <v>110</v>
      </c>
      <c r="E214" s="198" t="s">
        <v>410</v>
      </c>
      <c r="F214" s="199" t="s">
        <v>411</v>
      </c>
      <c r="G214" s="200" t="s">
        <v>126</v>
      </c>
      <c r="H214" s="201">
        <v>145</v>
      </c>
      <c r="I214" s="202"/>
      <c r="J214" s="203">
        <f>ROUND(I214*H214,2)</f>
        <v>0</v>
      </c>
      <c r="K214" s="199" t="s">
        <v>114</v>
      </c>
      <c r="L214" s="44"/>
      <c r="M214" s="204" t="s">
        <v>19</v>
      </c>
      <c r="N214" s="205" t="s">
        <v>40</v>
      </c>
      <c r="O214" s="84"/>
      <c r="P214" s="206">
        <f>O214*H214</f>
        <v>0</v>
      </c>
      <c r="Q214" s="206">
        <v>1.0000000000000001E-05</v>
      </c>
      <c r="R214" s="206">
        <f>Q214*H214</f>
        <v>0.0014500000000000001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177</v>
      </c>
      <c r="AT214" s="208" t="s">
        <v>110</v>
      </c>
      <c r="AU214" s="208" t="s">
        <v>76</v>
      </c>
      <c r="AY214" s="17" t="s">
        <v>106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7" t="s">
        <v>74</v>
      </c>
      <c r="BK214" s="209">
        <f>ROUND(I214*H214,2)</f>
        <v>0</v>
      </c>
      <c r="BL214" s="17" t="s">
        <v>177</v>
      </c>
      <c r="BM214" s="208" t="s">
        <v>412</v>
      </c>
    </row>
    <row r="215" s="2" customFormat="1">
      <c r="A215" s="38"/>
      <c r="B215" s="39"/>
      <c r="C215" s="40"/>
      <c r="D215" s="210" t="s">
        <v>117</v>
      </c>
      <c r="E215" s="40"/>
      <c r="F215" s="211" t="s">
        <v>413</v>
      </c>
      <c r="G215" s="40"/>
      <c r="H215" s="40"/>
      <c r="I215" s="212"/>
      <c r="J215" s="40"/>
      <c r="K215" s="40"/>
      <c r="L215" s="44"/>
      <c r="M215" s="213"/>
      <c r="N215" s="214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117</v>
      </c>
      <c r="AU215" s="17" t="s">
        <v>76</v>
      </c>
    </row>
    <row r="216" s="2" customFormat="1" ht="24.15" customHeight="1">
      <c r="A216" s="38"/>
      <c r="B216" s="39"/>
      <c r="C216" s="197" t="s">
        <v>414</v>
      </c>
      <c r="D216" s="197" t="s">
        <v>110</v>
      </c>
      <c r="E216" s="198" t="s">
        <v>415</v>
      </c>
      <c r="F216" s="199" t="s">
        <v>416</v>
      </c>
      <c r="G216" s="200" t="s">
        <v>151</v>
      </c>
      <c r="H216" s="201">
        <v>0.47099999999999997</v>
      </c>
      <c r="I216" s="202"/>
      <c r="J216" s="203">
        <f>ROUND(I216*H216,2)</f>
        <v>0</v>
      </c>
      <c r="K216" s="199" t="s">
        <v>114</v>
      </c>
      <c r="L216" s="44"/>
      <c r="M216" s="204" t="s">
        <v>19</v>
      </c>
      <c r="N216" s="205" t="s">
        <v>40</v>
      </c>
      <c r="O216" s="84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177</v>
      </c>
      <c r="AT216" s="208" t="s">
        <v>110</v>
      </c>
      <c r="AU216" s="208" t="s">
        <v>76</v>
      </c>
      <c r="AY216" s="17" t="s">
        <v>106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7" t="s">
        <v>74</v>
      </c>
      <c r="BK216" s="209">
        <f>ROUND(I216*H216,2)</f>
        <v>0</v>
      </c>
      <c r="BL216" s="17" t="s">
        <v>177</v>
      </c>
      <c r="BM216" s="208" t="s">
        <v>417</v>
      </c>
    </row>
    <row r="217" s="2" customFormat="1">
      <c r="A217" s="38"/>
      <c r="B217" s="39"/>
      <c r="C217" s="40"/>
      <c r="D217" s="210" t="s">
        <v>117</v>
      </c>
      <c r="E217" s="40"/>
      <c r="F217" s="211" t="s">
        <v>418</v>
      </c>
      <c r="G217" s="40"/>
      <c r="H217" s="40"/>
      <c r="I217" s="212"/>
      <c r="J217" s="40"/>
      <c r="K217" s="40"/>
      <c r="L217" s="44"/>
      <c r="M217" s="213"/>
      <c r="N217" s="214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117</v>
      </c>
      <c r="AU217" s="17" t="s">
        <v>76</v>
      </c>
    </row>
    <row r="218" s="2" customFormat="1" ht="37.8" customHeight="1">
      <c r="A218" s="38"/>
      <c r="B218" s="39"/>
      <c r="C218" s="197" t="s">
        <v>419</v>
      </c>
      <c r="D218" s="197" t="s">
        <v>110</v>
      </c>
      <c r="E218" s="198" t="s">
        <v>420</v>
      </c>
      <c r="F218" s="199" t="s">
        <v>421</v>
      </c>
      <c r="G218" s="200" t="s">
        <v>176</v>
      </c>
      <c r="H218" s="201">
        <v>1</v>
      </c>
      <c r="I218" s="202"/>
      <c r="J218" s="203">
        <f>ROUND(I218*H218,2)</f>
        <v>0</v>
      </c>
      <c r="K218" s="199" t="s">
        <v>19</v>
      </c>
      <c r="L218" s="44"/>
      <c r="M218" s="204" t="s">
        <v>19</v>
      </c>
      <c r="N218" s="205" t="s">
        <v>40</v>
      </c>
      <c r="O218" s="84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8" t="s">
        <v>177</v>
      </c>
      <c r="AT218" s="208" t="s">
        <v>110</v>
      </c>
      <c r="AU218" s="208" t="s">
        <v>76</v>
      </c>
      <c r="AY218" s="17" t="s">
        <v>106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7" t="s">
        <v>74</v>
      </c>
      <c r="BK218" s="209">
        <f>ROUND(I218*H218,2)</f>
        <v>0</v>
      </c>
      <c r="BL218" s="17" t="s">
        <v>177</v>
      </c>
      <c r="BM218" s="208" t="s">
        <v>422</v>
      </c>
    </row>
    <row r="219" s="2" customFormat="1" ht="16.5" customHeight="1">
      <c r="A219" s="38"/>
      <c r="B219" s="39"/>
      <c r="C219" s="197" t="s">
        <v>423</v>
      </c>
      <c r="D219" s="197" t="s">
        <v>110</v>
      </c>
      <c r="E219" s="198" t="s">
        <v>424</v>
      </c>
      <c r="F219" s="199" t="s">
        <v>425</v>
      </c>
      <c r="G219" s="200" t="s">
        <v>176</v>
      </c>
      <c r="H219" s="201">
        <v>1</v>
      </c>
      <c r="I219" s="202"/>
      <c r="J219" s="203">
        <f>ROUND(I219*H219,2)</f>
        <v>0</v>
      </c>
      <c r="K219" s="199" t="s">
        <v>19</v>
      </c>
      <c r="L219" s="44"/>
      <c r="M219" s="204" t="s">
        <v>19</v>
      </c>
      <c r="N219" s="205" t="s">
        <v>40</v>
      </c>
      <c r="O219" s="84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177</v>
      </c>
      <c r="AT219" s="208" t="s">
        <v>110</v>
      </c>
      <c r="AU219" s="208" t="s">
        <v>76</v>
      </c>
      <c r="AY219" s="17" t="s">
        <v>106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7" t="s">
        <v>74</v>
      </c>
      <c r="BK219" s="209">
        <f>ROUND(I219*H219,2)</f>
        <v>0</v>
      </c>
      <c r="BL219" s="17" t="s">
        <v>177</v>
      </c>
      <c r="BM219" s="208" t="s">
        <v>426</v>
      </c>
    </row>
    <row r="220" s="2" customFormat="1" ht="16.5" customHeight="1">
      <c r="A220" s="38"/>
      <c r="B220" s="39"/>
      <c r="C220" s="197" t="s">
        <v>427</v>
      </c>
      <c r="D220" s="197" t="s">
        <v>110</v>
      </c>
      <c r="E220" s="198" t="s">
        <v>428</v>
      </c>
      <c r="F220" s="199" t="s">
        <v>429</v>
      </c>
      <c r="G220" s="200" t="s">
        <v>176</v>
      </c>
      <c r="H220" s="201">
        <v>1</v>
      </c>
      <c r="I220" s="202"/>
      <c r="J220" s="203">
        <f>ROUND(I220*H220,2)</f>
        <v>0</v>
      </c>
      <c r="K220" s="199" t="s">
        <v>19</v>
      </c>
      <c r="L220" s="44"/>
      <c r="M220" s="204" t="s">
        <v>19</v>
      </c>
      <c r="N220" s="205" t="s">
        <v>40</v>
      </c>
      <c r="O220" s="84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177</v>
      </c>
      <c r="AT220" s="208" t="s">
        <v>110</v>
      </c>
      <c r="AU220" s="208" t="s">
        <v>76</v>
      </c>
      <c r="AY220" s="17" t="s">
        <v>106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7" t="s">
        <v>74</v>
      </c>
      <c r="BK220" s="209">
        <f>ROUND(I220*H220,2)</f>
        <v>0</v>
      </c>
      <c r="BL220" s="17" t="s">
        <v>177</v>
      </c>
      <c r="BM220" s="208" t="s">
        <v>430</v>
      </c>
    </row>
    <row r="221" s="12" customFormat="1" ht="22.8" customHeight="1">
      <c r="A221" s="12"/>
      <c r="B221" s="181"/>
      <c r="C221" s="182"/>
      <c r="D221" s="183" t="s">
        <v>68</v>
      </c>
      <c r="E221" s="195" t="s">
        <v>431</v>
      </c>
      <c r="F221" s="195" t="s">
        <v>432</v>
      </c>
      <c r="G221" s="182"/>
      <c r="H221" s="182"/>
      <c r="I221" s="185"/>
      <c r="J221" s="196">
        <f>BK221</f>
        <v>0</v>
      </c>
      <c r="K221" s="182"/>
      <c r="L221" s="187"/>
      <c r="M221" s="188"/>
      <c r="N221" s="189"/>
      <c r="O221" s="189"/>
      <c r="P221" s="190">
        <f>SUM(P222:P250)</f>
        <v>0</v>
      </c>
      <c r="Q221" s="189"/>
      <c r="R221" s="190">
        <f>SUM(R222:R250)</f>
        <v>0.19870000000000002</v>
      </c>
      <c r="S221" s="189"/>
      <c r="T221" s="191">
        <f>SUM(T222:T250)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2" t="s">
        <v>76</v>
      </c>
      <c r="AT221" s="193" t="s">
        <v>68</v>
      </c>
      <c r="AU221" s="193" t="s">
        <v>74</v>
      </c>
      <c r="AY221" s="192" t="s">
        <v>106</v>
      </c>
      <c r="BK221" s="194">
        <f>SUM(BK222:BK250)</f>
        <v>0</v>
      </c>
    </row>
    <row r="222" s="2" customFormat="1" ht="24.15" customHeight="1">
      <c r="A222" s="38"/>
      <c r="B222" s="39"/>
      <c r="C222" s="197" t="s">
        <v>433</v>
      </c>
      <c r="D222" s="197" t="s">
        <v>110</v>
      </c>
      <c r="E222" s="198" t="s">
        <v>434</v>
      </c>
      <c r="F222" s="199" t="s">
        <v>435</v>
      </c>
      <c r="G222" s="200" t="s">
        <v>317</v>
      </c>
      <c r="H222" s="201">
        <v>2</v>
      </c>
      <c r="I222" s="202"/>
      <c r="J222" s="203">
        <f>ROUND(I222*H222,2)</f>
        <v>0</v>
      </c>
      <c r="K222" s="199" t="s">
        <v>114</v>
      </c>
      <c r="L222" s="44"/>
      <c r="M222" s="204" t="s">
        <v>19</v>
      </c>
      <c r="N222" s="205" t="s">
        <v>40</v>
      </c>
      <c r="O222" s="84"/>
      <c r="P222" s="206">
        <f>O222*H222</f>
        <v>0</v>
      </c>
      <c r="Q222" s="206">
        <v>0.014760000000000001</v>
      </c>
      <c r="R222" s="206">
        <f>Q222*H222</f>
        <v>0.029520000000000001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177</v>
      </c>
      <c r="AT222" s="208" t="s">
        <v>110</v>
      </c>
      <c r="AU222" s="208" t="s">
        <v>76</v>
      </c>
      <c r="AY222" s="17" t="s">
        <v>106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7" t="s">
        <v>74</v>
      </c>
      <c r="BK222" s="209">
        <f>ROUND(I222*H222,2)</f>
        <v>0</v>
      </c>
      <c r="BL222" s="17" t="s">
        <v>177</v>
      </c>
      <c r="BM222" s="208" t="s">
        <v>436</v>
      </c>
    </row>
    <row r="223" s="2" customFormat="1">
      <c r="A223" s="38"/>
      <c r="B223" s="39"/>
      <c r="C223" s="40"/>
      <c r="D223" s="210" t="s">
        <v>117</v>
      </c>
      <c r="E223" s="40"/>
      <c r="F223" s="211" t="s">
        <v>437</v>
      </c>
      <c r="G223" s="40"/>
      <c r="H223" s="40"/>
      <c r="I223" s="212"/>
      <c r="J223" s="40"/>
      <c r="K223" s="40"/>
      <c r="L223" s="44"/>
      <c r="M223" s="213"/>
      <c r="N223" s="214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117</v>
      </c>
      <c r="AU223" s="17" t="s">
        <v>76</v>
      </c>
    </row>
    <row r="224" s="2" customFormat="1" ht="24.15" customHeight="1">
      <c r="A224" s="38"/>
      <c r="B224" s="39"/>
      <c r="C224" s="197" t="s">
        <v>438</v>
      </c>
      <c r="D224" s="197" t="s">
        <v>110</v>
      </c>
      <c r="E224" s="198" t="s">
        <v>439</v>
      </c>
      <c r="F224" s="199" t="s">
        <v>440</v>
      </c>
      <c r="G224" s="200" t="s">
        <v>317</v>
      </c>
      <c r="H224" s="201">
        <v>1</v>
      </c>
      <c r="I224" s="202"/>
      <c r="J224" s="203">
        <f>ROUND(I224*H224,2)</f>
        <v>0</v>
      </c>
      <c r="K224" s="199" t="s">
        <v>114</v>
      </c>
      <c r="L224" s="44"/>
      <c r="M224" s="204" t="s">
        <v>19</v>
      </c>
      <c r="N224" s="205" t="s">
        <v>40</v>
      </c>
      <c r="O224" s="84"/>
      <c r="P224" s="206">
        <f>O224*H224</f>
        <v>0</v>
      </c>
      <c r="Q224" s="206">
        <v>0.039910000000000001</v>
      </c>
      <c r="R224" s="206">
        <f>Q224*H224</f>
        <v>0.039910000000000001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177</v>
      </c>
      <c r="AT224" s="208" t="s">
        <v>110</v>
      </c>
      <c r="AU224" s="208" t="s">
        <v>76</v>
      </c>
      <c r="AY224" s="17" t="s">
        <v>106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7" t="s">
        <v>74</v>
      </c>
      <c r="BK224" s="209">
        <f>ROUND(I224*H224,2)</f>
        <v>0</v>
      </c>
      <c r="BL224" s="17" t="s">
        <v>177</v>
      </c>
      <c r="BM224" s="208" t="s">
        <v>441</v>
      </c>
    </row>
    <row r="225" s="2" customFormat="1">
      <c r="A225" s="38"/>
      <c r="B225" s="39"/>
      <c r="C225" s="40"/>
      <c r="D225" s="210" t="s">
        <v>117</v>
      </c>
      <c r="E225" s="40"/>
      <c r="F225" s="211" t="s">
        <v>442</v>
      </c>
      <c r="G225" s="40"/>
      <c r="H225" s="40"/>
      <c r="I225" s="212"/>
      <c r="J225" s="40"/>
      <c r="K225" s="40"/>
      <c r="L225" s="44"/>
      <c r="M225" s="213"/>
      <c r="N225" s="214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117</v>
      </c>
      <c r="AU225" s="17" t="s">
        <v>76</v>
      </c>
    </row>
    <row r="226" s="2" customFormat="1" ht="16.5" customHeight="1">
      <c r="A226" s="38"/>
      <c r="B226" s="39"/>
      <c r="C226" s="237" t="s">
        <v>443</v>
      </c>
      <c r="D226" s="237" t="s">
        <v>444</v>
      </c>
      <c r="E226" s="238" t="s">
        <v>445</v>
      </c>
      <c r="F226" s="239" t="s">
        <v>446</v>
      </c>
      <c r="G226" s="240" t="s">
        <v>176</v>
      </c>
      <c r="H226" s="241">
        <v>3</v>
      </c>
      <c r="I226" s="242"/>
      <c r="J226" s="243">
        <f>ROUND(I226*H226,2)</f>
        <v>0</v>
      </c>
      <c r="K226" s="239" t="s">
        <v>114</v>
      </c>
      <c r="L226" s="244"/>
      <c r="M226" s="245" t="s">
        <v>19</v>
      </c>
      <c r="N226" s="246" t="s">
        <v>40</v>
      </c>
      <c r="O226" s="84"/>
      <c r="P226" s="206">
        <f>O226*H226</f>
        <v>0</v>
      </c>
      <c r="Q226" s="206">
        <v>0.0022000000000000001</v>
      </c>
      <c r="R226" s="206">
        <f>Q226*H226</f>
        <v>0.0066</v>
      </c>
      <c r="S226" s="206">
        <v>0</v>
      </c>
      <c r="T226" s="20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8" t="s">
        <v>160</v>
      </c>
      <c r="AT226" s="208" t="s">
        <v>444</v>
      </c>
      <c r="AU226" s="208" t="s">
        <v>76</v>
      </c>
      <c r="AY226" s="17" t="s">
        <v>106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7" t="s">
        <v>74</v>
      </c>
      <c r="BK226" s="209">
        <f>ROUND(I226*H226,2)</f>
        <v>0</v>
      </c>
      <c r="BL226" s="17" t="s">
        <v>177</v>
      </c>
      <c r="BM226" s="208" t="s">
        <v>447</v>
      </c>
    </row>
    <row r="227" s="2" customFormat="1" ht="16.5" customHeight="1">
      <c r="A227" s="38"/>
      <c r="B227" s="39"/>
      <c r="C227" s="237" t="s">
        <v>448</v>
      </c>
      <c r="D227" s="237" t="s">
        <v>444</v>
      </c>
      <c r="E227" s="238" t="s">
        <v>449</v>
      </c>
      <c r="F227" s="239" t="s">
        <v>450</v>
      </c>
      <c r="G227" s="240" t="s">
        <v>176</v>
      </c>
      <c r="H227" s="241">
        <v>1</v>
      </c>
      <c r="I227" s="242"/>
      <c r="J227" s="243">
        <f>ROUND(I227*H227,2)</f>
        <v>0</v>
      </c>
      <c r="K227" s="239" t="s">
        <v>114</v>
      </c>
      <c r="L227" s="244"/>
      <c r="M227" s="245" t="s">
        <v>19</v>
      </c>
      <c r="N227" s="246" t="s">
        <v>40</v>
      </c>
      <c r="O227" s="84"/>
      <c r="P227" s="206">
        <f>O227*H227</f>
        <v>0</v>
      </c>
      <c r="Q227" s="206">
        <v>0.0023500000000000001</v>
      </c>
      <c r="R227" s="206">
        <f>Q227*H227</f>
        <v>0.0023500000000000001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160</v>
      </c>
      <c r="AT227" s="208" t="s">
        <v>444</v>
      </c>
      <c r="AU227" s="208" t="s">
        <v>76</v>
      </c>
      <c r="AY227" s="17" t="s">
        <v>106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7" t="s">
        <v>74</v>
      </c>
      <c r="BK227" s="209">
        <f>ROUND(I227*H227,2)</f>
        <v>0</v>
      </c>
      <c r="BL227" s="17" t="s">
        <v>177</v>
      </c>
      <c r="BM227" s="208" t="s">
        <v>451</v>
      </c>
    </row>
    <row r="228" s="2" customFormat="1" ht="16.5" customHeight="1">
      <c r="A228" s="38"/>
      <c r="B228" s="39"/>
      <c r="C228" s="197" t="s">
        <v>452</v>
      </c>
      <c r="D228" s="197" t="s">
        <v>110</v>
      </c>
      <c r="E228" s="198" t="s">
        <v>453</v>
      </c>
      <c r="F228" s="199" t="s">
        <v>454</v>
      </c>
      <c r="G228" s="200" t="s">
        <v>317</v>
      </c>
      <c r="H228" s="201">
        <v>1</v>
      </c>
      <c r="I228" s="202"/>
      <c r="J228" s="203">
        <f>ROUND(I228*H228,2)</f>
        <v>0</v>
      </c>
      <c r="K228" s="199" t="s">
        <v>114</v>
      </c>
      <c r="L228" s="44"/>
      <c r="M228" s="204" t="s">
        <v>19</v>
      </c>
      <c r="N228" s="205" t="s">
        <v>40</v>
      </c>
      <c r="O228" s="84"/>
      <c r="P228" s="206">
        <f>O228*H228</f>
        <v>0</v>
      </c>
      <c r="Q228" s="206">
        <v>0.018079999999999999</v>
      </c>
      <c r="R228" s="206">
        <f>Q228*H228</f>
        <v>0.018079999999999999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177</v>
      </c>
      <c r="AT228" s="208" t="s">
        <v>110</v>
      </c>
      <c r="AU228" s="208" t="s">
        <v>76</v>
      </c>
      <c r="AY228" s="17" t="s">
        <v>106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7" t="s">
        <v>74</v>
      </c>
      <c r="BK228" s="209">
        <f>ROUND(I228*H228,2)</f>
        <v>0</v>
      </c>
      <c r="BL228" s="17" t="s">
        <v>177</v>
      </c>
      <c r="BM228" s="208" t="s">
        <v>455</v>
      </c>
    </row>
    <row r="229" s="2" customFormat="1">
      <c r="A229" s="38"/>
      <c r="B229" s="39"/>
      <c r="C229" s="40"/>
      <c r="D229" s="210" t="s">
        <v>117</v>
      </c>
      <c r="E229" s="40"/>
      <c r="F229" s="211" t="s">
        <v>456</v>
      </c>
      <c r="G229" s="40"/>
      <c r="H229" s="40"/>
      <c r="I229" s="212"/>
      <c r="J229" s="40"/>
      <c r="K229" s="40"/>
      <c r="L229" s="44"/>
      <c r="M229" s="213"/>
      <c r="N229" s="214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117</v>
      </c>
      <c r="AU229" s="17" t="s">
        <v>76</v>
      </c>
    </row>
    <row r="230" s="2" customFormat="1" ht="24.15" customHeight="1">
      <c r="A230" s="38"/>
      <c r="B230" s="39"/>
      <c r="C230" s="197" t="s">
        <v>457</v>
      </c>
      <c r="D230" s="197" t="s">
        <v>110</v>
      </c>
      <c r="E230" s="198" t="s">
        <v>458</v>
      </c>
      <c r="F230" s="199" t="s">
        <v>459</v>
      </c>
      <c r="G230" s="200" t="s">
        <v>317</v>
      </c>
      <c r="H230" s="201">
        <v>3</v>
      </c>
      <c r="I230" s="202"/>
      <c r="J230" s="203">
        <f>ROUND(I230*H230,2)</f>
        <v>0</v>
      </c>
      <c r="K230" s="199" t="s">
        <v>114</v>
      </c>
      <c r="L230" s="44"/>
      <c r="M230" s="204" t="s">
        <v>19</v>
      </c>
      <c r="N230" s="205" t="s">
        <v>40</v>
      </c>
      <c r="O230" s="84"/>
      <c r="P230" s="206">
        <f>O230*H230</f>
        <v>0</v>
      </c>
      <c r="Q230" s="206">
        <v>0.010460000000000001</v>
      </c>
      <c r="R230" s="206">
        <f>Q230*H230</f>
        <v>0.031380000000000005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177</v>
      </c>
      <c r="AT230" s="208" t="s">
        <v>110</v>
      </c>
      <c r="AU230" s="208" t="s">
        <v>76</v>
      </c>
      <c r="AY230" s="17" t="s">
        <v>106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7" t="s">
        <v>74</v>
      </c>
      <c r="BK230" s="209">
        <f>ROUND(I230*H230,2)</f>
        <v>0</v>
      </c>
      <c r="BL230" s="17" t="s">
        <v>177</v>
      </c>
      <c r="BM230" s="208" t="s">
        <v>460</v>
      </c>
    </row>
    <row r="231" s="2" customFormat="1">
      <c r="A231" s="38"/>
      <c r="B231" s="39"/>
      <c r="C231" s="40"/>
      <c r="D231" s="210" t="s">
        <v>117</v>
      </c>
      <c r="E231" s="40"/>
      <c r="F231" s="211" t="s">
        <v>461</v>
      </c>
      <c r="G231" s="40"/>
      <c r="H231" s="40"/>
      <c r="I231" s="212"/>
      <c r="J231" s="40"/>
      <c r="K231" s="40"/>
      <c r="L231" s="44"/>
      <c r="M231" s="213"/>
      <c r="N231" s="214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117</v>
      </c>
      <c r="AU231" s="17" t="s">
        <v>76</v>
      </c>
    </row>
    <row r="232" s="2" customFormat="1" ht="24.15" customHeight="1">
      <c r="A232" s="38"/>
      <c r="B232" s="39"/>
      <c r="C232" s="197" t="s">
        <v>462</v>
      </c>
      <c r="D232" s="197" t="s">
        <v>110</v>
      </c>
      <c r="E232" s="198" t="s">
        <v>463</v>
      </c>
      <c r="F232" s="199" t="s">
        <v>464</v>
      </c>
      <c r="G232" s="200" t="s">
        <v>317</v>
      </c>
      <c r="H232" s="201">
        <v>1</v>
      </c>
      <c r="I232" s="202"/>
      <c r="J232" s="203">
        <f>ROUND(I232*H232,2)</f>
        <v>0</v>
      </c>
      <c r="K232" s="199" t="s">
        <v>114</v>
      </c>
      <c r="L232" s="44"/>
      <c r="M232" s="204" t="s">
        <v>19</v>
      </c>
      <c r="N232" s="205" t="s">
        <v>40</v>
      </c>
      <c r="O232" s="84"/>
      <c r="P232" s="206">
        <f>O232*H232</f>
        <v>0</v>
      </c>
      <c r="Q232" s="206">
        <v>0.019210000000000001</v>
      </c>
      <c r="R232" s="206">
        <f>Q232*H232</f>
        <v>0.019210000000000001</v>
      </c>
      <c r="S232" s="206">
        <v>0</v>
      </c>
      <c r="T232" s="20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8" t="s">
        <v>177</v>
      </c>
      <c r="AT232" s="208" t="s">
        <v>110</v>
      </c>
      <c r="AU232" s="208" t="s">
        <v>76</v>
      </c>
      <c r="AY232" s="17" t="s">
        <v>106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7" t="s">
        <v>74</v>
      </c>
      <c r="BK232" s="209">
        <f>ROUND(I232*H232,2)</f>
        <v>0</v>
      </c>
      <c r="BL232" s="17" t="s">
        <v>177</v>
      </c>
      <c r="BM232" s="208" t="s">
        <v>465</v>
      </c>
    </row>
    <row r="233" s="2" customFormat="1">
      <c r="A233" s="38"/>
      <c r="B233" s="39"/>
      <c r="C233" s="40"/>
      <c r="D233" s="210" t="s">
        <v>117</v>
      </c>
      <c r="E233" s="40"/>
      <c r="F233" s="211" t="s">
        <v>466</v>
      </c>
      <c r="G233" s="40"/>
      <c r="H233" s="40"/>
      <c r="I233" s="212"/>
      <c r="J233" s="40"/>
      <c r="K233" s="40"/>
      <c r="L233" s="44"/>
      <c r="M233" s="213"/>
      <c r="N233" s="214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117</v>
      </c>
      <c r="AU233" s="17" t="s">
        <v>76</v>
      </c>
    </row>
    <row r="234" s="2" customFormat="1" ht="24.15" customHeight="1">
      <c r="A234" s="38"/>
      <c r="B234" s="39"/>
      <c r="C234" s="197" t="s">
        <v>467</v>
      </c>
      <c r="D234" s="197" t="s">
        <v>110</v>
      </c>
      <c r="E234" s="198" t="s">
        <v>468</v>
      </c>
      <c r="F234" s="199" t="s">
        <v>469</v>
      </c>
      <c r="G234" s="200" t="s">
        <v>317</v>
      </c>
      <c r="H234" s="201">
        <v>1</v>
      </c>
      <c r="I234" s="202"/>
      <c r="J234" s="203">
        <f>ROUND(I234*H234,2)</f>
        <v>0</v>
      </c>
      <c r="K234" s="199" t="s">
        <v>114</v>
      </c>
      <c r="L234" s="44"/>
      <c r="M234" s="204" t="s">
        <v>19</v>
      </c>
      <c r="N234" s="205" t="s">
        <v>40</v>
      </c>
      <c r="O234" s="84"/>
      <c r="P234" s="206">
        <f>O234*H234</f>
        <v>0</v>
      </c>
      <c r="Q234" s="206">
        <v>0.0049300000000000004</v>
      </c>
      <c r="R234" s="206">
        <f>Q234*H234</f>
        <v>0.0049300000000000004</v>
      </c>
      <c r="S234" s="206">
        <v>0</v>
      </c>
      <c r="T234" s="20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8" t="s">
        <v>177</v>
      </c>
      <c r="AT234" s="208" t="s">
        <v>110</v>
      </c>
      <c r="AU234" s="208" t="s">
        <v>76</v>
      </c>
      <c r="AY234" s="17" t="s">
        <v>106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7" t="s">
        <v>74</v>
      </c>
      <c r="BK234" s="209">
        <f>ROUND(I234*H234,2)</f>
        <v>0</v>
      </c>
      <c r="BL234" s="17" t="s">
        <v>177</v>
      </c>
      <c r="BM234" s="208" t="s">
        <v>470</v>
      </c>
    </row>
    <row r="235" s="2" customFormat="1">
      <c r="A235" s="38"/>
      <c r="B235" s="39"/>
      <c r="C235" s="40"/>
      <c r="D235" s="210" t="s">
        <v>117</v>
      </c>
      <c r="E235" s="40"/>
      <c r="F235" s="211" t="s">
        <v>471</v>
      </c>
      <c r="G235" s="40"/>
      <c r="H235" s="40"/>
      <c r="I235" s="212"/>
      <c r="J235" s="40"/>
      <c r="K235" s="40"/>
      <c r="L235" s="44"/>
      <c r="M235" s="213"/>
      <c r="N235" s="214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117</v>
      </c>
      <c r="AU235" s="17" t="s">
        <v>76</v>
      </c>
    </row>
    <row r="236" s="2" customFormat="1" ht="24.15" customHeight="1">
      <c r="A236" s="38"/>
      <c r="B236" s="39"/>
      <c r="C236" s="197" t="s">
        <v>472</v>
      </c>
      <c r="D236" s="197" t="s">
        <v>110</v>
      </c>
      <c r="E236" s="198" t="s">
        <v>473</v>
      </c>
      <c r="F236" s="199" t="s">
        <v>474</v>
      </c>
      <c r="G236" s="200" t="s">
        <v>317</v>
      </c>
      <c r="H236" s="201">
        <v>3</v>
      </c>
      <c r="I236" s="202"/>
      <c r="J236" s="203">
        <f>ROUND(I236*H236,2)</f>
        <v>0</v>
      </c>
      <c r="K236" s="199" t="s">
        <v>114</v>
      </c>
      <c r="L236" s="44"/>
      <c r="M236" s="204" t="s">
        <v>19</v>
      </c>
      <c r="N236" s="205" t="s">
        <v>40</v>
      </c>
      <c r="O236" s="84"/>
      <c r="P236" s="206">
        <f>O236*H236</f>
        <v>0</v>
      </c>
      <c r="Q236" s="206">
        <v>0.010659999999999999</v>
      </c>
      <c r="R236" s="206">
        <f>Q236*H236</f>
        <v>0.031979999999999995</v>
      </c>
      <c r="S236" s="206">
        <v>0</v>
      </c>
      <c r="T236" s="20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8" t="s">
        <v>177</v>
      </c>
      <c r="AT236" s="208" t="s">
        <v>110</v>
      </c>
      <c r="AU236" s="208" t="s">
        <v>76</v>
      </c>
      <c r="AY236" s="17" t="s">
        <v>106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7" t="s">
        <v>74</v>
      </c>
      <c r="BK236" s="209">
        <f>ROUND(I236*H236,2)</f>
        <v>0</v>
      </c>
      <c r="BL236" s="17" t="s">
        <v>177</v>
      </c>
      <c r="BM236" s="208" t="s">
        <v>475</v>
      </c>
    </row>
    <row r="237" s="2" customFormat="1">
      <c r="A237" s="38"/>
      <c r="B237" s="39"/>
      <c r="C237" s="40"/>
      <c r="D237" s="210" t="s">
        <v>117</v>
      </c>
      <c r="E237" s="40"/>
      <c r="F237" s="211" t="s">
        <v>476</v>
      </c>
      <c r="G237" s="40"/>
      <c r="H237" s="40"/>
      <c r="I237" s="212"/>
      <c r="J237" s="40"/>
      <c r="K237" s="40"/>
      <c r="L237" s="44"/>
      <c r="M237" s="213"/>
      <c r="N237" s="214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117</v>
      </c>
      <c r="AU237" s="17" t="s">
        <v>76</v>
      </c>
    </row>
    <row r="238" s="2" customFormat="1" ht="16.5" customHeight="1">
      <c r="A238" s="38"/>
      <c r="B238" s="39"/>
      <c r="C238" s="197" t="s">
        <v>477</v>
      </c>
      <c r="D238" s="197" t="s">
        <v>110</v>
      </c>
      <c r="E238" s="198" t="s">
        <v>478</v>
      </c>
      <c r="F238" s="199" t="s">
        <v>479</v>
      </c>
      <c r="G238" s="200" t="s">
        <v>176</v>
      </c>
      <c r="H238" s="201">
        <v>2</v>
      </c>
      <c r="I238" s="202"/>
      <c r="J238" s="203">
        <f>ROUND(I238*H238,2)</f>
        <v>0</v>
      </c>
      <c r="K238" s="199" t="s">
        <v>114</v>
      </c>
      <c r="L238" s="44"/>
      <c r="M238" s="204" t="s">
        <v>19</v>
      </c>
      <c r="N238" s="205" t="s">
        <v>40</v>
      </c>
      <c r="O238" s="84"/>
      <c r="P238" s="206">
        <f>O238*H238</f>
        <v>0</v>
      </c>
      <c r="Q238" s="206">
        <v>0.00029999999999999997</v>
      </c>
      <c r="R238" s="206">
        <f>Q238*H238</f>
        <v>0.00059999999999999995</v>
      </c>
      <c r="S238" s="206">
        <v>0</v>
      </c>
      <c r="T238" s="20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8" t="s">
        <v>177</v>
      </c>
      <c r="AT238" s="208" t="s">
        <v>110</v>
      </c>
      <c r="AU238" s="208" t="s">
        <v>76</v>
      </c>
      <c r="AY238" s="17" t="s">
        <v>106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7" t="s">
        <v>74</v>
      </c>
      <c r="BK238" s="209">
        <f>ROUND(I238*H238,2)</f>
        <v>0</v>
      </c>
      <c r="BL238" s="17" t="s">
        <v>177</v>
      </c>
      <c r="BM238" s="208" t="s">
        <v>480</v>
      </c>
    </row>
    <row r="239" s="2" customFormat="1">
      <c r="A239" s="38"/>
      <c r="B239" s="39"/>
      <c r="C239" s="40"/>
      <c r="D239" s="210" t="s">
        <v>117</v>
      </c>
      <c r="E239" s="40"/>
      <c r="F239" s="211" t="s">
        <v>481</v>
      </c>
      <c r="G239" s="40"/>
      <c r="H239" s="40"/>
      <c r="I239" s="212"/>
      <c r="J239" s="40"/>
      <c r="K239" s="40"/>
      <c r="L239" s="44"/>
      <c r="M239" s="213"/>
      <c r="N239" s="214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117</v>
      </c>
      <c r="AU239" s="17" t="s">
        <v>76</v>
      </c>
    </row>
    <row r="240" s="2" customFormat="1" ht="21.75" customHeight="1">
      <c r="A240" s="38"/>
      <c r="B240" s="39"/>
      <c r="C240" s="197" t="s">
        <v>482</v>
      </c>
      <c r="D240" s="197" t="s">
        <v>110</v>
      </c>
      <c r="E240" s="198" t="s">
        <v>483</v>
      </c>
      <c r="F240" s="199" t="s">
        <v>484</v>
      </c>
      <c r="G240" s="200" t="s">
        <v>317</v>
      </c>
      <c r="H240" s="201">
        <v>2</v>
      </c>
      <c r="I240" s="202"/>
      <c r="J240" s="203">
        <f>ROUND(I240*H240,2)</f>
        <v>0</v>
      </c>
      <c r="K240" s="199" t="s">
        <v>114</v>
      </c>
      <c r="L240" s="44"/>
      <c r="M240" s="204" t="s">
        <v>19</v>
      </c>
      <c r="N240" s="205" t="s">
        <v>40</v>
      </c>
      <c r="O240" s="84"/>
      <c r="P240" s="206">
        <f>O240*H240</f>
        <v>0</v>
      </c>
      <c r="Q240" s="206">
        <v>0.00095</v>
      </c>
      <c r="R240" s="206">
        <f>Q240*H240</f>
        <v>0.0019</v>
      </c>
      <c r="S240" s="206">
        <v>0</v>
      </c>
      <c r="T240" s="20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8" t="s">
        <v>177</v>
      </c>
      <c r="AT240" s="208" t="s">
        <v>110</v>
      </c>
      <c r="AU240" s="208" t="s">
        <v>76</v>
      </c>
      <c r="AY240" s="17" t="s">
        <v>106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7" t="s">
        <v>74</v>
      </c>
      <c r="BK240" s="209">
        <f>ROUND(I240*H240,2)</f>
        <v>0</v>
      </c>
      <c r="BL240" s="17" t="s">
        <v>177</v>
      </c>
      <c r="BM240" s="208" t="s">
        <v>485</v>
      </c>
    </row>
    <row r="241" s="2" customFormat="1">
      <c r="A241" s="38"/>
      <c r="B241" s="39"/>
      <c r="C241" s="40"/>
      <c r="D241" s="210" t="s">
        <v>117</v>
      </c>
      <c r="E241" s="40"/>
      <c r="F241" s="211" t="s">
        <v>486</v>
      </c>
      <c r="G241" s="40"/>
      <c r="H241" s="40"/>
      <c r="I241" s="212"/>
      <c r="J241" s="40"/>
      <c r="K241" s="40"/>
      <c r="L241" s="44"/>
      <c r="M241" s="213"/>
      <c r="N241" s="214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117</v>
      </c>
      <c r="AU241" s="17" t="s">
        <v>76</v>
      </c>
    </row>
    <row r="242" s="2" customFormat="1" ht="16.5" customHeight="1">
      <c r="A242" s="38"/>
      <c r="B242" s="39"/>
      <c r="C242" s="197" t="s">
        <v>487</v>
      </c>
      <c r="D242" s="197" t="s">
        <v>110</v>
      </c>
      <c r="E242" s="198" t="s">
        <v>488</v>
      </c>
      <c r="F242" s="199" t="s">
        <v>489</v>
      </c>
      <c r="G242" s="200" t="s">
        <v>317</v>
      </c>
      <c r="H242" s="201">
        <v>13</v>
      </c>
      <c r="I242" s="202"/>
      <c r="J242" s="203">
        <f>ROUND(I242*H242,2)</f>
        <v>0</v>
      </c>
      <c r="K242" s="199" t="s">
        <v>114</v>
      </c>
      <c r="L242" s="44"/>
      <c r="M242" s="204" t="s">
        <v>19</v>
      </c>
      <c r="N242" s="205" t="s">
        <v>40</v>
      </c>
      <c r="O242" s="84"/>
      <c r="P242" s="206">
        <f>O242*H242</f>
        <v>0</v>
      </c>
      <c r="Q242" s="206">
        <v>0.00024000000000000001</v>
      </c>
      <c r="R242" s="206">
        <f>Q242*H242</f>
        <v>0.0031199999999999999</v>
      </c>
      <c r="S242" s="206">
        <v>0</v>
      </c>
      <c r="T242" s="20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8" t="s">
        <v>177</v>
      </c>
      <c r="AT242" s="208" t="s">
        <v>110</v>
      </c>
      <c r="AU242" s="208" t="s">
        <v>76</v>
      </c>
      <c r="AY242" s="17" t="s">
        <v>106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7" t="s">
        <v>74</v>
      </c>
      <c r="BK242" s="209">
        <f>ROUND(I242*H242,2)</f>
        <v>0</v>
      </c>
      <c r="BL242" s="17" t="s">
        <v>177</v>
      </c>
      <c r="BM242" s="208" t="s">
        <v>490</v>
      </c>
    </row>
    <row r="243" s="2" customFormat="1">
      <c r="A243" s="38"/>
      <c r="B243" s="39"/>
      <c r="C243" s="40"/>
      <c r="D243" s="210" t="s">
        <v>117</v>
      </c>
      <c r="E243" s="40"/>
      <c r="F243" s="211" t="s">
        <v>491</v>
      </c>
      <c r="G243" s="40"/>
      <c r="H243" s="40"/>
      <c r="I243" s="212"/>
      <c r="J243" s="40"/>
      <c r="K243" s="40"/>
      <c r="L243" s="44"/>
      <c r="M243" s="213"/>
      <c r="N243" s="21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117</v>
      </c>
      <c r="AU243" s="17" t="s">
        <v>76</v>
      </c>
    </row>
    <row r="244" s="13" customFormat="1">
      <c r="A244" s="13"/>
      <c r="B244" s="215"/>
      <c r="C244" s="216"/>
      <c r="D244" s="217" t="s">
        <v>119</v>
      </c>
      <c r="E244" s="218" t="s">
        <v>19</v>
      </c>
      <c r="F244" s="219" t="s">
        <v>492</v>
      </c>
      <c r="G244" s="216"/>
      <c r="H244" s="220">
        <v>13</v>
      </c>
      <c r="I244" s="221"/>
      <c r="J244" s="216"/>
      <c r="K244" s="216"/>
      <c r="L244" s="222"/>
      <c r="M244" s="223"/>
      <c r="N244" s="224"/>
      <c r="O244" s="224"/>
      <c r="P244" s="224"/>
      <c r="Q244" s="224"/>
      <c r="R244" s="224"/>
      <c r="S244" s="224"/>
      <c r="T244" s="22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6" t="s">
        <v>119</v>
      </c>
      <c r="AU244" s="226" t="s">
        <v>76</v>
      </c>
      <c r="AV244" s="13" t="s">
        <v>76</v>
      </c>
      <c r="AW244" s="13" t="s">
        <v>31</v>
      </c>
      <c r="AX244" s="13" t="s">
        <v>74</v>
      </c>
      <c r="AY244" s="226" t="s">
        <v>106</v>
      </c>
    </row>
    <row r="245" s="2" customFormat="1" ht="16.5" customHeight="1">
      <c r="A245" s="38"/>
      <c r="B245" s="39"/>
      <c r="C245" s="197" t="s">
        <v>493</v>
      </c>
      <c r="D245" s="197" t="s">
        <v>110</v>
      </c>
      <c r="E245" s="198" t="s">
        <v>494</v>
      </c>
      <c r="F245" s="199" t="s">
        <v>495</v>
      </c>
      <c r="G245" s="200" t="s">
        <v>317</v>
      </c>
      <c r="H245" s="201">
        <v>1</v>
      </c>
      <c r="I245" s="202"/>
      <c r="J245" s="203">
        <f>ROUND(I245*H245,2)</f>
        <v>0</v>
      </c>
      <c r="K245" s="199" t="s">
        <v>114</v>
      </c>
      <c r="L245" s="44"/>
      <c r="M245" s="204" t="s">
        <v>19</v>
      </c>
      <c r="N245" s="205" t="s">
        <v>40</v>
      </c>
      <c r="O245" s="84"/>
      <c r="P245" s="206">
        <f>O245*H245</f>
        <v>0</v>
      </c>
      <c r="Q245" s="206">
        <v>0.0018</v>
      </c>
      <c r="R245" s="206">
        <f>Q245*H245</f>
        <v>0.0018</v>
      </c>
      <c r="S245" s="206">
        <v>0</v>
      </c>
      <c r="T245" s="20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8" t="s">
        <v>177</v>
      </c>
      <c r="AT245" s="208" t="s">
        <v>110</v>
      </c>
      <c r="AU245" s="208" t="s">
        <v>76</v>
      </c>
      <c r="AY245" s="17" t="s">
        <v>106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7" t="s">
        <v>74</v>
      </c>
      <c r="BK245" s="209">
        <f>ROUND(I245*H245,2)</f>
        <v>0</v>
      </c>
      <c r="BL245" s="17" t="s">
        <v>177</v>
      </c>
      <c r="BM245" s="208" t="s">
        <v>496</v>
      </c>
    </row>
    <row r="246" s="2" customFormat="1">
      <c r="A246" s="38"/>
      <c r="B246" s="39"/>
      <c r="C246" s="40"/>
      <c r="D246" s="210" t="s">
        <v>117</v>
      </c>
      <c r="E246" s="40"/>
      <c r="F246" s="211" t="s">
        <v>497</v>
      </c>
      <c r="G246" s="40"/>
      <c r="H246" s="40"/>
      <c r="I246" s="212"/>
      <c r="J246" s="40"/>
      <c r="K246" s="40"/>
      <c r="L246" s="44"/>
      <c r="M246" s="213"/>
      <c r="N246" s="214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117</v>
      </c>
      <c r="AU246" s="17" t="s">
        <v>76</v>
      </c>
    </row>
    <row r="247" s="2" customFormat="1" ht="16.5" customHeight="1">
      <c r="A247" s="38"/>
      <c r="B247" s="39"/>
      <c r="C247" s="197" t="s">
        <v>498</v>
      </c>
      <c r="D247" s="197" t="s">
        <v>110</v>
      </c>
      <c r="E247" s="198" t="s">
        <v>499</v>
      </c>
      <c r="F247" s="199" t="s">
        <v>500</v>
      </c>
      <c r="G247" s="200" t="s">
        <v>317</v>
      </c>
      <c r="H247" s="201">
        <v>1</v>
      </c>
      <c r="I247" s="202"/>
      <c r="J247" s="203">
        <f>ROUND(I247*H247,2)</f>
        <v>0</v>
      </c>
      <c r="K247" s="199" t="s">
        <v>114</v>
      </c>
      <c r="L247" s="44"/>
      <c r="M247" s="204" t="s">
        <v>19</v>
      </c>
      <c r="N247" s="205" t="s">
        <v>40</v>
      </c>
      <c r="O247" s="84"/>
      <c r="P247" s="206">
        <f>O247*H247</f>
        <v>0</v>
      </c>
      <c r="Q247" s="206">
        <v>0.0018</v>
      </c>
      <c r="R247" s="206">
        <f>Q247*H247</f>
        <v>0.0018</v>
      </c>
      <c r="S247" s="206">
        <v>0</v>
      </c>
      <c r="T247" s="20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8" t="s">
        <v>177</v>
      </c>
      <c r="AT247" s="208" t="s">
        <v>110</v>
      </c>
      <c r="AU247" s="208" t="s">
        <v>76</v>
      </c>
      <c r="AY247" s="17" t="s">
        <v>106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7" t="s">
        <v>74</v>
      </c>
      <c r="BK247" s="209">
        <f>ROUND(I247*H247,2)</f>
        <v>0</v>
      </c>
      <c r="BL247" s="17" t="s">
        <v>177</v>
      </c>
      <c r="BM247" s="208" t="s">
        <v>501</v>
      </c>
    </row>
    <row r="248" s="2" customFormat="1">
      <c r="A248" s="38"/>
      <c r="B248" s="39"/>
      <c r="C248" s="40"/>
      <c r="D248" s="210" t="s">
        <v>117</v>
      </c>
      <c r="E248" s="40"/>
      <c r="F248" s="211" t="s">
        <v>502</v>
      </c>
      <c r="G248" s="40"/>
      <c r="H248" s="40"/>
      <c r="I248" s="212"/>
      <c r="J248" s="40"/>
      <c r="K248" s="40"/>
      <c r="L248" s="44"/>
      <c r="M248" s="213"/>
      <c r="N248" s="214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117</v>
      </c>
      <c r="AU248" s="17" t="s">
        <v>76</v>
      </c>
    </row>
    <row r="249" s="2" customFormat="1" ht="16.5" customHeight="1">
      <c r="A249" s="38"/>
      <c r="B249" s="39"/>
      <c r="C249" s="197" t="s">
        <v>503</v>
      </c>
      <c r="D249" s="197" t="s">
        <v>110</v>
      </c>
      <c r="E249" s="198" t="s">
        <v>504</v>
      </c>
      <c r="F249" s="199" t="s">
        <v>505</v>
      </c>
      <c r="G249" s="200" t="s">
        <v>317</v>
      </c>
      <c r="H249" s="201">
        <v>3</v>
      </c>
      <c r="I249" s="202"/>
      <c r="J249" s="203">
        <f>ROUND(I249*H249,2)</f>
        <v>0</v>
      </c>
      <c r="K249" s="199" t="s">
        <v>114</v>
      </c>
      <c r="L249" s="44"/>
      <c r="M249" s="204" t="s">
        <v>19</v>
      </c>
      <c r="N249" s="205" t="s">
        <v>40</v>
      </c>
      <c r="O249" s="84"/>
      <c r="P249" s="206">
        <f>O249*H249</f>
        <v>0</v>
      </c>
      <c r="Q249" s="206">
        <v>0.0018400000000000001</v>
      </c>
      <c r="R249" s="206">
        <f>Q249*H249</f>
        <v>0.0055200000000000006</v>
      </c>
      <c r="S249" s="206">
        <v>0</v>
      </c>
      <c r="T249" s="20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8" t="s">
        <v>177</v>
      </c>
      <c r="AT249" s="208" t="s">
        <v>110</v>
      </c>
      <c r="AU249" s="208" t="s">
        <v>76</v>
      </c>
      <c r="AY249" s="17" t="s">
        <v>106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7" t="s">
        <v>74</v>
      </c>
      <c r="BK249" s="209">
        <f>ROUND(I249*H249,2)</f>
        <v>0</v>
      </c>
      <c r="BL249" s="17" t="s">
        <v>177</v>
      </c>
      <c r="BM249" s="208" t="s">
        <v>506</v>
      </c>
    </row>
    <row r="250" s="2" customFormat="1">
      <c r="A250" s="38"/>
      <c r="B250" s="39"/>
      <c r="C250" s="40"/>
      <c r="D250" s="210" t="s">
        <v>117</v>
      </c>
      <c r="E250" s="40"/>
      <c r="F250" s="211" t="s">
        <v>507</v>
      </c>
      <c r="G250" s="40"/>
      <c r="H250" s="40"/>
      <c r="I250" s="212"/>
      <c r="J250" s="40"/>
      <c r="K250" s="40"/>
      <c r="L250" s="44"/>
      <c r="M250" s="213"/>
      <c r="N250" s="214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117</v>
      </c>
      <c r="AU250" s="17" t="s">
        <v>76</v>
      </c>
    </row>
    <row r="251" s="12" customFormat="1" ht="22.8" customHeight="1">
      <c r="A251" s="12"/>
      <c r="B251" s="181"/>
      <c r="C251" s="182"/>
      <c r="D251" s="183" t="s">
        <v>68</v>
      </c>
      <c r="E251" s="195" t="s">
        <v>508</v>
      </c>
      <c r="F251" s="195" t="s">
        <v>509</v>
      </c>
      <c r="G251" s="182"/>
      <c r="H251" s="182"/>
      <c r="I251" s="185"/>
      <c r="J251" s="196">
        <f>BK251</f>
        <v>0</v>
      </c>
      <c r="K251" s="182"/>
      <c r="L251" s="187"/>
      <c r="M251" s="188"/>
      <c r="N251" s="189"/>
      <c r="O251" s="189"/>
      <c r="P251" s="190">
        <f>SUM(P252:P257)</f>
        <v>0</v>
      </c>
      <c r="Q251" s="189"/>
      <c r="R251" s="190">
        <f>SUM(R252:R257)</f>
        <v>0.00095</v>
      </c>
      <c r="S251" s="189"/>
      <c r="T251" s="191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2" t="s">
        <v>76</v>
      </c>
      <c r="AT251" s="193" t="s">
        <v>68</v>
      </c>
      <c r="AU251" s="193" t="s">
        <v>74</v>
      </c>
      <c r="AY251" s="192" t="s">
        <v>106</v>
      </c>
      <c r="BK251" s="194">
        <f>SUM(BK252:BK257)</f>
        <v>0</v>
      </c>
    </row>
    <row r="252" s="2" customFormat="1" ht="24.15" customHeight="1">
      <c r="A252" s="38"/>
      <c r="B252" s="39"/>
      <c r="C252" s="197" t="s">
        <v>510</v>
      </c>
      <c r="D252" s="197" t="s">
        <v>110</v>
      </c>
      <c r="E252" s="198" t="s">
        <v>511</v>
      </c>
      <c r="F252" s="199" t="s">
        <v>512</v>
      </c>
      <c r="G252" s="200" t="s">
        <v>176</v>
      </c>
      <c r="H252" s="201">
        <v>1</v>
      </c>
      <c r="I252" s="202"/>
      <c r="J252" s="203">
        <f>ROUND(I252*H252,2)</f>
        <v>0</v>
      </c>
      <c r="K252" s="199" t="s">
        <v>114</v>
      </c>
      <c r="L252" s="44"/>
      <c r="M252" s="204" t="s">
        <v>19</v>
      </c>
      <c r="N252" s="205" t="s">
        <v>40</v>
      </c>
      <c r="O252" s="84"/>
      <c r="P252" s="206">
        <f>O252*H252</f>
        <v>0</v>
      </c>
      <c r="Q252" s="206">
        <v>0.00016000000000000001</v>
      </c>
      <c r="R252" s="206">
        <f>Q252*H252</f>
        <v>0.00016000000000000001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177</v>
      </c>
      <c r="AT252" s="208" t="s">
        <v>110</v>
      </c>
      <c r="AU252" s="208" t="s">
        <v>76</v>
      </c>
      <c r="AY252" s="17" t="s">
        <v>106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7" t="s">
        <v>74</v>
      </c>
      <c r="BK252" s="209">
        <f>ROUND(I252*H252,2)</f>
        <v>0</v>
      </c>
      <c r="BL252" s="17" t="s">
        <v>177</v>
      </c>
      <c r="BM252" s="208" t="s">
        <v>513</v>
      </c>
    </row>
    <row r="253" s="2" customFormat="1">
      <c r="A253" s="38"/>
      <c r="B253" s="39"/>
      <c r="C253" s="40"/>
      <c r="D253" s="210" t="s">
        <v>117</v>
      </c>
      <c r="E253" s="40"/>
      <c r="F253" s="211" t="s">
        <v>514</v>
      </c>
      <c r="G253" s="40"/>
      <c r="H253" s="40"/>
      <c r="I253" s="212"/>
      <c r="J253" s="40"/>
      <c r="K253" s="40"/>
      <c r="L253" s="44"/>
      <c r="M253" s="213"/>
      <c r="N253" s="214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117</v>
      </c>
      <c r="AU253" s="17" t="s">
        <v>76</v>
      </c>
    </row>
    <row r="254" s="2" customFormat="1" ht="24.15" customHeight="1">
      <c r="A254" s="38"/>
      <c r="B254" s="39"/>
      <c r="C254" s="197" t="s">
        <v>515</v>
      </c>
      <c r="D254" s="197" t="s">
        <v>110</v>
      </c>
      <c r="E254" s="198" t="s">
        <v>516</v>
      </c>
      <c r="F254" s="199" t="s">
        <v>517</v>
      </c>
      <c r="G254" s="200" t="s">
        <v>176</v>
      </c>
      <c r="H254" s="201">
        <v>2</v>
      </c>
      <c r="I254" s="202"/>
      <c r="J254" s="203">
        <f>ROUND(I254*H254,2)</f>
        <v>0</v>
      </c>
      <c r="K254" s="199" t="s">
        <v>114</v>
      </c>
      <c r="L254" s="44"/>
      <c r="M254" s="204" t="s">
        <v>19</v>
      </c>
      <c r="N254" s="205" t="s">
        <v>40</v>
      </c>
      <c r="O254" s="84"/>
      <c r="P254" s="206">
        <f>O254*H254</f>
        <v>0</v>
      </c>
      <c r="Q254" s="206">
        <v>0.00038999999999999999</v>
      </c>
      <c r="R254" s="206">
        <f>Q254*H254</f>
        <v>0.00077999999999999999</v>
      </c>
      <c r="S254" s="206">
        <v>0</v>
      </c>
      <c r="T254" s="20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8" t="s">
        <v>177</v>
      </c>
      <c r="AT254" s="208" t="s">
        <v>110</v>
      </c>
      <c r="AU254" s="208" t="s">
        <v>76</v>
      </c>
      <c r="AY254" s="17" t="s">
        <v>106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7" t="s">
        <v>74</v>
      </c>
      <c r="BK254" s="209">
        <f>ROUND(I254*H254,2)</f>
        <v>0</v>
      </c>
      <c r="BL254" s="17" t="s">
        <v>177</v>
      </c>
      <c r="BM254" s="208" t="s">
        <v>518</v>
      </c>
    </row>
    <row r="255" s="2" customFormat="1">
      <c r="A255" s="38"/>
      <c r="B255" s="39"/>
      <c r="C255" s="40"/>
      <c r="D255" s="210" t="s">
        <v>117</v>
      </c>
      <c r="E255" s="40"/>
      <c r="F255" s="211" t="s">
        <v>519</v>
      </c>
      <c r="G255" s="40"/>
      <c r="H255" s="40"/>
      <c r="I255" s="212"/>
      <c r="J255" s="40"/>
      <c r="K255" s="40"/>
      <c r="L255" s="44"/>
      <c r="M255" s="213"/>
      <c r="N255" s="214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117</v>
      </c>
      <c r="AU255" s="17" t="s">
        <v>76</v>
      </c>
    </row>
    <row r="256" s="2" customFormat="1" ht="21.75" customHeight="1">
      <c r="A256" s="38"/>
      <c r="B256" s="39"/>
      <c r="C256" s="197" t="s">
        <v>520</v>
      </c>
      <c r="D256" s="197" t="s">
        <v>110</v>
      </c>
      <c r="E256" s="198" t="s">
        <v>521</v>
      </c>
      <c r="F256" s="199" t="s">
        <v>522</v>
      </c>
      <c r="G256" s="200" t="s">
        <v>176</v>
      </c>
      <c r="H256" s="201">
        <v>1</v>
      </c>
      <c r="I256" s="202"/>
      <c r="J256" s="203">
        <f>ROUND(I256*H256,2)</f>
        <v>0</v>
      </c>
      <c r="K256" s="199" t="s">
        <v>114</v>
      </c>
      <c r="L256" s="44"/>
      <c r="M256" s="204" t="s">
        <v>19</v>
      </c>
      <c r="N256" s="205" t="s">
        <v>40</v>
      </c>
      <c r="O256" s="84"/>
      <c r="P256" s="206">
        <f>O256*H256</f>
        <v>0</v>
      </c>
      <c r="Q256" s="206">
        <v>1.0000000000000001E-05</v>
      </c>
      <c r="R256" s="206">
        <f>Q256*H256</f>
        <v>1.0000000000000001E-05</v>
      </c>
      <c r="S256" s="206">
        <v>0</v>
      </c>
      <c r="T256" s="20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8" t="s">
        <v>177</v>
      </c>
      <c r="AT256" s="208" t="s">
        <v>110</v>
      </c>
      <c r="AU256" s="208" t="s">
        <v>76</v>
      </c>
      <c r="AY256" s="17" t="s">
        <v>106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7" t="s">
        <v>74</v>
      </c>
      <c r="BK256" s="209">
        <f>ROUND(I256*H256,2)</f>
        <v>0</v>
      </c>
      <c r="BL256" s="17" t="s">
        <v>177</v>
      </c>
      <c r="BM256" s="208" t="s">
        <v>523</v>
      </c>
    </row>
    <row r="257" s="2" customFormat="1">
      <c r="A257" s="38"/>
      <c r="B257" s="39"/>
      <c r="C257" s="40"/>
      <c r="D257" s="210" t="s">
        <v>117</v>
      </c>
      <c r="E257" s="40"/>
      <c r="F257" s="211" t="s">
        <v>524</v>
      </c>
      <c r="G257" s="40"/>
      <c r="H257" s="40"/>
      <c r="I257" s="212"/>
      <c r="J257" s="40"/>
      <c r="K257" s="40"/>
      <c r="L257" s="44"/>
      <c r="M257" s="247"/>
      <c r="N257" s="248"/>
      <c r="O257" s="249"/>
      <c r="P257" s="249"/>
      <c r="Q257" s="249"/>
      <c r="R257" s="249"/>
      <c r="S257" s="249"/>
      <c r="T257" s="250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117</v>
      </c>
      <c r="AU257" s="17" t="s">
        <v>76</v>
      </c>
    </row>
    <row r="258" s="2" customFormat="1" ht="6.96" customHeight="1">
      <c r="A258" s="38"/>
      <c r="B258" s="59"/>
      <c r="C258" s="60"/>
      <c r="D258" s="60"/>
      <c r="E258" s="60"/>
      <c r="F258" s="60"/>
      <c r="G258" s="60"/>
      <c r="H258" s="60"/>
      <c r="I258" s="60"/>
      <c r="J258" s="60"/>
      <c r="K258" s="60"/>
      <c r="L258" s="44"/>
      <c r="M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</sheetData>
  <sheetProtection sheet="1" autoFilter="0" formatColumns="0" formatRows="0" objects="1" scenarios="1" spinCount="100000" saltValue="whPLSeLLscSTjOfU8pxt00NQezxWzVzVxmecQsetMGjajNqzZ3BvwOufsVUL471DNDPiJ81mb93Ftqt9j3u/iw==" hashValue="lCXsE2uoTfTQmfpk6fKpFly2uKPqXKXmzVSanzbZaDcDzJV5HIDQFRh+9TGuDg181zB8Tx7/VopY67mO12htuQ==" algorithmName="SHA-512" password="CC35"/>
  <autoFilter ref="C81:K257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3_01/612135101"/>
    <hyperlink ref="F90" r:id="rId2" display="https://podminky.urs.cz/item/CS_URS_2023_01/974031143"/>
    <hyperlink ref="F93" r:id="rId3" display="https://podminky.urs.cz/item/CS_URS_2023_01/974031153"/>
    <hyperlink ref="F96" r:id="rId4" display="https://podminky.urs.cz/item/CS_URS_2023_01/977151112"/>
    <hyperlink ref="F98" r:id="rId5" display="https://podminky.urs.cz/item/CS_URS_2023_01/977151113"/>
    <hyperlink ref="F101" r:id="rId6" display="https://podminky.urs.cz/item/CS_URS_2023_01/997002511"/>
    <hyperlink ref="F103" r:id="rId7" display="https://podminky.urs.cz/item/CS_URS_2023_01/997002519"/>
    <hyperlink ref="F106" r:id="rId8" display="https://podminky.urs.cz/item/CS_URS_2023_01/997013151"/>
    <hyperlink ref="F108" r:id="rId9" display="https://podminky.urs.cz/item/CS_URS_2023_01/997013609"/>
    <hyperlink ref="F112" r:id="rId10" display="https://podminky.urs.cz/item/CS_URS_2023_01/721100902"/>
    <hyperlink ref="F114" r:id="rId11" display="https://podminky.urs.cz/item/CS_URS_2023_01/721140905"/>
    <hyperlink ref="F116" r:id="rId12" display="https://podminky.urs.cz/item/CS_URS_2023_01/721171905"/>
    <hyperlink ref="F118" r:id="rId13" display="https://podminky.urs.cz/item/CS_URS_2023_01/721171915"/>
    <hyperlink ref="F120" r:id="rId14" display="https://podminky.urs.cz/item/CS_URS_2023_01/721173401"/>
    <hyperlink ref="F123" r:id="rId15" display="https://podminky.urs.cz/item/CS_URS_2023_01/721173402"/>
    <hyperlink ref="F125" r:id="rId16" display="https://podminky.urs.cz/item/CS_URS_2023_01/721174024"/>
    <hyperlink ref="F128" r:id="rId17" display="https://podminky.urs.cz/item/CS_URS_2023_01/721174025"/>
    <hyperlink ref="F131" r:id="rId18" display="https://podminky.urs.cz/item/CS_URS_2023_01/721174042"/>
    <hyperlink ref="F134" r:id="rId19" display="https://podminky.urs.cz/item/CS_URS_2023_01/721174043"/>
    <hyperlink ref="F137" r:id="rId20" display="https://podminky.urs.cz/item/CS_URS_2023_01/721174044"/>
    <hyperlink ref="F140" r:id="rId21" display="https://podminky.urs.cz/item/CS_URS_2023_01/721174045"/>
    <hyperlink ref="F143" r:id="rId22" display="https://podminky.urs.cz/item/CS_URS_2023_01/721194103"/>
    <hyperlink ref="F145" r:id="rId23" display="https://podminky.urs.cz/item/CS_URS_2023_01/721194104"/>
    <hyperlink ref="F147" r:id="rId24" display="https://podminky.urs.cz/item/CS_URS_2023_01/721194105"/>
    <hyperlink ref="F149" r:id="rId25" display="https://podminky.urs.cz/item/CS_URS_2023_01/721194107"/>
    <hyperlink ref="F151" r:id="rId26" display="https://podminky.urs.cz/item/CS_URS_2023_01/721194109"/>
    <hyperlink ref="F153" r:id="rId27" display="https://podminky.urs.cz/item/CS_URS_2023_01/721273152"/>
    <hyperlink ref="F155" r:id="rId28" display="https://podminky.urs.cz/item/CS_URS_2023_01/721274103"/>
    <hyperlink ref="F157" r:id="rId29" display="https://podminky.urs.cz/item/CS_URS_2023_01/721290111"/>
    <hyperlink ref="F160" r:id="rId30" display="https://podminky.urs.cz/item/CS_URS_2023_01/721910912"/>
    <hyperlink ref="F162" r:id="rId31" display="https://podminky.urs.cz/item/CS_URS_2023_01/998721103"/>
    <hyperlink ref="F167" r:id="rId32" display="https://podminky.urs.cz/item/CS_URS_2023_01/722130234"/>
    <hyperlink ref="F169" r:id="rId33" display="https://podminky.urs.cz/item/CS_URS_2023_01/722130916"/>
    <hyperlink ref="F171" r:id="rId34" display="https://podminky.urs.cz/item/CS_URS_2023_01/722130993"/>
    <hyperlink ref="F175" r:id="rId35" display="https://podminky.urs.cz/item/CS_URS_2023_01/722131914"/>
    <hyperlink ref="F177" r:id="rId36" display="https://podminky.urs.cz/item/CS_URS_2023_01/722140115"/>
    <hyperlink ref="F179" r:id="rId37" display="https://podminky.urs.cz/item/CS_URS_2023_01/722174022"/>
    <hyperlink ref="F182" r:id="rId38" display="https://podminky.urs.cz/item/CS_URS_2023_01/722174023"/>
    <hyperlink ref="F185" r:id="rId39" display="https://podminky.urs.cz/item/CS_URS_2023_01/722174024"/>
    <hyperlink ref="F187" r:id="rId40" display="https://podminky.urs.cz/item/CS_URS_2023_01/722181251"/>
    <hyperlink ref="F189" r:id="rId41" display="https://podminky.urs.cz/item/CS_URS_2023_01/722181252"/>
    <hyperlink ref="F192" r:id="rId42" display="https://podminky.urs.cz/item/CS_URS_2023_01/722182012"/>
    <hyperlink ref="F194" r:id="rId43" display="https://podminky.urs.cz/item/CS_URS_2023_01/722182013"/>
    <hyperlink ref="F196" r:id="rId44" display="https://podminky.urs.cz/item/CS_URS_2023_01/722190401"/>
    <hyperlink ref="F198" r:id="rId45" display="https://podminky.urs.cz/item/CS_URS_2023_01/722190901"/>
    <hyperlink ref="F200" r:id="rId46" display="https://podminky.urs.cz/item/CS_URS_2023_01/722220152"/>
    <hyperlink ref="F202" r:id="rId47" display="https://podminky.urs.cz/item/CS_URS_2023_01/722220232"/>
    <hyperlink ref="F204" r:id="rId48" display="https://podminky.urs.cz/item/CS_URS_2023_01/722230114"/>
    <hyperlink ref="F206" r:id="rId49" display="https://podminky.urs.cz/item/CS_URS_2023_01/722240103"/>
    <hyperlink ref="F208" r:id="rId50" display="https://podminky.urs.cz/item/CS_URS_2023_01/722240123"/>
    <hyperlink ref="F210" r:id="rId51" display="https://podminky.urs.cz/item/CS_URS_2023_01/722250133"/>
    <hyperlink ref="F212" r:id="rId52" display="https://podminky.urs.cz/item/CS_URS_2023_01/722290226"/>
    <hyperlink ref="F215" r:id="rId53" display="https://podminky.urs.cz/item/CS_URS_2023_01/722290234"/>
    <hyperlink ref="F217" r:id="rId54" display="https://podminky.urs.cz/item/CS_URS_2023_01/998722103"/>
    <hyperlink ref="F223" r:id="rId55" display="https://podminky.urs.cz/item/CS_URS_2023_01/725112002"/>
    <hyperlink ref="F225" r:id="rId56" display="https://podminky.urs.cz/item/CS_URS_2023_01/725112173"/>
    <hyperlink ref="F229" r:id="rId57" display="https://podminky.urs.cz/item/CS_URS_2023_01/725121525"/>
    <hyperlink ref="F231" r:id="rId58" display="https://podminky.urs.cz/item/CS_URS_2023_01/725211661"/>
    <hyperlink ref="F233" r:id="rId59" display="https://podminky.urs.cz/item/CS_URS_2023_01/725211681"/>
    <hyperlink ref="F235" r:id="rId60" display="https://podminky.urs.cz/item/CS_URS_2023_01/725311121"/>
    <hyperlink ref="F237" r:id="rId61" display="https://podminky.urs.cz/item/CS_URS_2023_01/725532101"/>
    <hyperlink ref="F239" r:id="rId62" display="https://podminky.urs.cz/item/CS_URS_2023_01/725535211"/>
    <hyperlink ref="F241" r:id="rId63" display="https://podminky.urs.cz/item/CS_URS_2023_01/725535222"/>
    <hyperlink ref="F243" r:id="rId64" display="https://podminky.urs.cz/item/CS_URS_2023_01/725813111"/>
    <hyperlink ref="F246" r:id="rId65" display="https://podminky.urs.cz/item/CS_URS_2023_01/725821329"/>
    <hyperlink ref="F248" r:id="rId66" display="https://podminky.urs.cz/item/CS_URS_2023_01/725822611"/>
    <hyperlink ref="F250" r:id="rId67" display="https://podminky.urs.cz/item/CS_URS_2023_01/725822613"/>
    <hyperlink ref="F253" r:id="rId68" display="https://podminky.urs.cz/item/CS_URS_2023_01/727112002"/>
    <hyperlink ref="F255" r:id="rId69" display="https://podminky.urs.cz/item/CS_URS_2023_01/727112022"/>
    <hyperlink ref="F257" r:id="rId70" display="https://podminky.urs.cz/item/CS_URS_2023_01/7272132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5" customFormat="1" ht="45" customHeight="1">
      <c r="B3" s="255"/>
      <c r="C3" s="256" t="s">
        <v>525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526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527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528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529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530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531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532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533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534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535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73</v>
      </c>
      <c r="F18" s="262" t="s">
        <v>536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537</v>
      </c>
      <c r="F19" s="262" t="s">
        <v>538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539</v>
      </c>
      <c r="F20" s="262" t="s">
        <v>540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541</v>
      </c>
      <c r="F21" s="262" t="s">
        <v>542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543</v>
      </c>
      <c r="F22" s="262" t="s">
        <v>544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545</v>
      </c>
      <c r="F23" s="262" t="s">
        <v>546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547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548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549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550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551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552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553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554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555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92</v>
      </c>
      <c r="F36" s="262"/>
      <c r="G36" s="262" t="s">
        <v>556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557</v>
      </c>
      <c r="F37" s="262"/>
      <c r="G37" s="262" t="s">
        <v>558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50</v>
      </c>
      <c r="F38" s="262"/>
      <c r="G38" s="262" t="s">
        <v>559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51</v>
      </c>
      <c r="F39" s="262"/>
      <c r="G39" s="262" t="s">
        <v>560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93</v>
      </c>
      <c r="F40" s="262"/>
      <c r="G40" s="262" t="s">
        <v>561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94</v>
      </c>
      <c r="F41" s="262"/>
      <c r="G41" s="262" t="s">
        <v>562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563</v>
      </c>
      <c r="F42" s="262"/>
      <c r="G42" s="262" t="s">
        <v>564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565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566</v>
      </c>
      <c r="F44" s="262"/>
      <c r="G44" s="262" t="s">
        <v>567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96</v>
      </c>
      <c r="F45" s="262"/>
      <c r="G45" s="262" t="s">
        <v>568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569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570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571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572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573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574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575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576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577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578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579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580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581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582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583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584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585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586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587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588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589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590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591</v>
      </c>
      <c r="D76" s="280"/>
      <c r="E76" s="280"/>
      <c r="F76" s="280" t="s">
        <v>592</v>
      </c>
      <c r="G76" s="281"/>
      <c r="H76" s="280" t="s">
        <v>51</v>
      </c>
      <c r="I76" s="280" t="s">
        <v>54</v>
      </c>
      <c r="J76" s="280" t="s">
        <v>593</v>
      </c>
      <c r="K76" s="279"/>
    </row>
    <row r="77" s="1" customFormat="1" ht="17.25" customHeight="1">
      <c r="B77" s="277"/>
      <c r="C77" s="282" t="s">
        <v>594</v>
      </c>
      <c r="D77" s="282"/>
      <c r="E77" s="282"/>
      <c r="F77" s="283" t="s">
        <v>595</v>
      </c>
      <c r="G77" s="284"/>
      <c r="H77" s="282"/>
      <c r="I77" s="282"/>
      <c r="J77" s="282" t="s">
        <v>596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50</v>
      </c>
      <c r="D79" s="287"/>
      <c r="E79" s="287"/>
      <c r="F79" s="288" t="s">
        <v>597</v>
      </c>
      <c r="G79" s="289"/>
      <c r="H79" s="265" t="s">
        <v>598</v>
      </c>
      <c r="I79" s="265" t="s">
        <v>599</v>
      </c>
      <c r="J79" s="265">
        <v>20</v>
      </c>
      <c r="K79" s="279"/>
    </row>
    <row r="80" s="1" customFormat="1" ht="15" customHeight="1">
      <c r="B80" s="277"/>
      <c r="C80" s="265" t="s">
        <v>600</v>
      </c>
      <c r="D80" s="265"/>
      <c r="E80" s="265"/>
      <c r="F80" s="288" t="s">
        <v>597</v>
      </c>
      <c r="G80" s="289"/>
      <c r="H80" s="265" t="s">
        <v>601</v>
      </c>
      <c r="I80" s="265" t="s">
        <v>599</v>
      </c>
      <c r="J80" s="265">
        <v>120</v>
      </c>
      <c r="K80" s="279"/>
    </row>
    <row r="81" s="1" customFormat="1" ht="15" customHeight="1">
      <c r="B81" s="290"/>
      <c r="C81" s="265" t="s">
        <v>602</v>
      </c>
      <c r="D81" s="265"/>
      <c r="E81" s="265"/>
      <c r="F81" s="288" t="s">
        <v>603</v>
      </c>
      <c r="G81" s="289"/>
      <c r="H81" s="265" t="s">
        <v>604</v>
      </c>
      <c r="I81" s="265" t="s">
        <v>599</v>
      </c>
      <c r="J81" s="265">
        <v>50</v>
      </c>
      <c r="K81" s="279"/>
    </row>
    <row r="82" s="1" customFormat="1" ht="15" customHeight="1">
      <c r="B82" s="290"/>
      <c r="C82" s="265" t="s">
        <v>605</v>
      </c>
      <c r="D82" s="265"/>
      <c r="E82" s="265"/>
      <c r="F82" s="288" t="s">
        <v>597</v>
      </c>
      <c r="G82" s="289"/>
      <c r="H82" s="265" t="s">
        <v>606</v>
      </c>
      <c r="I82" s="265" t="s">
        <v>607</v>
      </c>
      <c r="J82" s="265"/>
      <c r="K82" s="279"/>
    </row>
    <row r="83" s="1" customFormat="1" ht="15" customHeight="1">
      <c r="B83" s="290"/>
      <c r="C83" s="291" t="s">
        <v>608</v>
      </c>
      <c r="D83" s="291"/>
      <c r="E83" s="291"/>
      <c r="F83" s="292" t="s">
        <v>603</v>
      </c>
      <c r="G83" s="291"/>
      <c r="H83" s="291" t="s">
        <v>609</v>
      </c>
      <c r="I83" s="291" t="s">
        <v>599</v>
      </c>
      <c r="J83" s="291">
        <v>15</v>
      </c>
      <c r="K83" s="279"/>
    </row>
    <row r="84" s="1" customFormat="1" ht="15" customHeight="1">
      <c r="B84" s="290"/>
      <c r="C84" s="291" t="s">
        <v>610</v>
      </c>
      <c r="D84" s="291"/>
      <c r="E84" s="291"/>
      <c r="F84" s="292" t="s">
        <v>603</v>
      </c>
      <c r="G84" s="291"/>
      <c r="H84" s="291" t="s">
        <v>611</v>
      </c>
      <c r="I84" s="291" t="s">
        <v>599</v>
      </c>
      <c r="J84" s="291">
        <v>15</v>
      </c>
      <c r="K84" s="279"/>
    </row>
    <row r="85" s="1" customFormat="1" ht="15" customHeight="1">
      <c r="B85" s="290"/>
      <c r="C85" s="291" t="s">
        <v>612</v>
      </c>
      <c r="D85" s="291"/>
      <c r="E85" s="291"/>
      <c r="F85" s="292" t="s">
        <v>603</v>
      </c>
      <c r="G85" s="291"/>
      <c r="H85" s="291" t="s">
        <v>613</v>
      </c>
      <c r="I85" s="291" t="s">
        <v>599</v>
      </c>
      <c r="J85" s="291">
        <v>20</v>
      </c>
      <c r="K85" s="279"/>
    </row>
    <row r="86" s="1" customFormat="1" ht="15" customHeight="1">
      <c r="B86" s="290"/>
      <c r="C86" s="291" t="s">
        <v>614</v>
      </c>
      <c r="D86" s="291"/>
      <c r="E86" s="291"/>
      <c r="F86" s="292" t="s">
        <v>603</v>
      </c>
      <c r="G86" s="291"/>
      <c r="H86" s="291" t="s">
        <v>615</v>
      </c>
      <c r="I86" s="291" t="s">
        <v>599</v>
      </c>
      <c r="J86" s="291">
        <v>20</v>
      </c>
      <c r="K86" s="279"/>
    </row>
    <row r="87" s="1" customFormat="1" ht="15" customHeight="1">
      <c r="B87" s="290"/>
      <c r="C87" s="265" t="s">
        <v>616</v>
      </c>
      <c r="D87" s="265"/>
      <c r="E87" s="265"/>
      <c r="F87" s="288" t="s">
        <v>603</v>
      </c>
      <c r="G87" s="289"/>
      <c r="H87" s="265" t="s">
        <v>617</v>
      </c>
      <c r="I87" s="265" t="s">
        <v>599</v>
      </c>
      <c r="J87" s="265">
        <v>50</v>
      </c>
      <c r="K87" s="279"/>
    </row>
    <row r="88" s="1" customFormat="1" ht="15" customHeight="1">
      <c r="B88" s="290"/>
      <c r="C88" s="265" t="s">
        <v>618</v>
      </c>
      <c r="D88" s="265"/>
      <c r="E88" s="265"/>
      <c r="F88" s="288" t="s">
        <v>603</v>
      </c>
      <c r="G88" s="289"/>
      <c r="H88" s="265" t="s">
        <v>619</v>
      </c>
      <c r="I88" s="265" t="s">
        <v>599</v>
      </c>
      <c r="J88" s="265">
        <v>20</v>
      </c>
      <c r="K88" s="279"/>
    </row>
    <row r="89" s="1" customFormat="1" ht="15" customHeight="1">
      <c r="B89" s="290"/>
      <c r="C89" s="265" t="s">
        <v>620</v>
      </c>
      <c r="D89" s="265"/>
      <c r="E89" s="265"/>
      <c r="F89" s="288" t="s">
        <v>603</v>
      </c>
      <c r="G89" s="289"/>
      <c r="H89" s="265" t="s">
        <v>621</v>
      </c>
      <c r="I89" s="265" t="s">
        <v>599</v>
      </c>
      <c r="J89" s="265">
        <v>20</v>
      </c>
      <c r="K89" s="279"/>
    </row>
    <row r="90" s="1" customFormat="1" ht="15" customHeight="1">
      <c r="B90" s="290"/>
      <c r="C90" s="265" t="s">
        <v>622</v>
      </c>
      <c r="D90" s="265"/>
      <c r="E90" s="265"/>
      <c r="F90" s="288" t="s">
        <v>603</v>
      </c>
      <c r="G90" s="289"/>
      <c r="H90" s="265" t="s">
        <v>623</v>
      </c>
      <c r="I90" s="265" t="s">
        <v>599</v>
      </c>
      <c r="J90" s="265">
        <v>50</v>
      </c>
      <c r="K90" s="279"/>
    </row>
    <row r="91" s="1" customFormat="1" ht="15" customHeight="1">
      <c r="B91" s="290"/>
      <c r="C91" s="265" t="s">
        <v>624</v>
      </c>
      <c r="D91" s="265"/>
      <c r="E91" s="265"/>
      <c r="F91" s="288" t="s">
        <v>603</v>
      </c>
      <c r="G91" s="289"/>
      <c r="H91" s="265" t="s">
        <v>624</v>
      </c>
      <c r="I91" s="265" t="s">
        <v>599</v>
      </c>
      <c r="J91" s="265">
        <v>50</v>
      </c>
      <c r="K91" s="279"/>
    </row>
    <row r="92" s="1" customFormat="1" ht="15" customHeight="1">
      <c r="B92" s="290"/>
      <c r="C92" s="265" t="s">
        <v>625</v>
      </c>
      <c r="D92" s="265"/>
      <c r="E92" s="265"/>
      <c r="F92" s="288" t="s">
        <v>603</v>
      </c>
      <c r="G92" s="289"/>
      <c r="H92" s="265" t="s">
        <v>626</v>
      </c>
      <c r="I92" s="265" t="s">
        <v>599</v>
      </c>
      <c r="J92" s="265">
        <v>255</v>
      </c>
      <c r="K92" s="279"/>
    </row>
    <row r="93" s="1" customFormat="1" ht="15" customHeight="1">
      <c r="B93" s="290"/>
      <c r="C93" s="265" t="s">
        <v>627</v>
      </c>
      <c r="D93" s="265"/>
      <c r="E93" s="265"/>
      <c r="F93" s="288" t="s">
        <v>597</v>
      </c>
      <c r="G93" s="289"/>
      <c r="H93" s="265" t="s">
        <v>628</v>
      </c>
      <c r="I93" s="265" t="s">
        <v>629</v>
      </c>
      <c r="J93" s="265"/>
      <c r="K93" s="279"/>
    </row>
    <row r="94" s="1" customFormat="1" ht="15" customHeight="1">
      <c r="B94" s="290"/>
      <c r="C94" s="265" t="s">
        <v>630</v>
      </c>
      <c r="D94" s="265"/>
      <c r="E94" s="265"/>
      <c r="F94" s="288" t="s">
        <v>597</v>
      </c>
      <c r="G94" s="289"/>
      <c r="H94" s="265" t="s">
        <v>631</v>
      </c>
      <c r="I94" s="265" t="s">
        <v>632</v>
      </c>
      <c r="J94" s="265"/>
      <c r="K94" s="279"/>
    </row>
    <row r="95" s="1" customFormat="1" ht="15" customHeight="1">
      <c r="B95" s="290"/>
      <c r="C95" s="265" t="s">
        <v>633</v>
      </c>
      <c r="D95" s="265"/>
      <c r="E95" s="265"/>
      <c r="F95" s="288" t="s">
        <v>597</v>
      </c>
      <c r="G95" s="289"/>
      <c r="H95" s="265" t="s">
        <v>633</v>
      </c>
      <c r="I95" s="265" t="s">
        <v>632</v>
      </c>
      <c r="J95" s="265"/>
      <c r="K95" s="279"/>
    </row>
    <row r="96" s="1" customFormat="1" ht="15" customHeight="1">
      <c r="B96" s="290"/>
      <c r="C96" s="265" t="s">
        <v>35</v>
      </c>
      <c r="D96" s="265"/>
      <c r="E96" s="265"/>
      <c r="F96" s="288" t="s">
        <v>597</v>
      </c>
      <c r="G96" s="289"/>
      <c r="H96" s="265" t="s">
        <v>634</v>
      </c>
      <c r="I96" s="265" t="s">
        <v>632</v>
      </c>
      <c r="J96" s="265"/>
      <c r="K96" s="279"/>
    </row>
    <row r="97" s="1" customFormat="1" ht="15" customHeight="1">
      <c r="B97" s="290"/>
      <c r="C97" s="265" t="s">
        <v>45</v>
      </c>
      <c r="D97" s="265"/>
      <c r="E97" s="265"/>
      <c r="F97" s="288" t="s">
        <v>597</v>
      </c>
      <c r="G97" s="289"/>
      <c r="H97" s="265" t="s">
        <v>635</v>
      </c>
      <c r="I97" s="265" t="s">
        <v>632</v>
      </c>
      <c r="J97" s="265"/>
      <c r="K97" s="279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636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591</v>
      </c>
      <c r="D103" s="280"/>
      <c r="E103" s="280"/>
      <c r="F103" s="280" t="s">
        <v>592</v>
      </c>
      <c r="G103" s="281"/>
      <c r="H103" s="280" t="s">
        <v>51</v>
      </c>
      <c r="I103" s="280" t="s">
        <v>54</v>
      </c>
      <c r="J103" s="280" t="s">
        <v>593</v>
      </c>
      <c r="K103" s="279"/>
    </row>
    <row r="104" s="1" customFormat="1" ht="17.25" customHeight="1">
      <c r="B104" s="277"/>
      <c r="C104" s="282" t="s">
        <v>594</v>
      </c>
      <c r="D104" s="282"/>
      <c r="E104" s="282"/>
      <c r="F104" s="283" t="s">
        <v>595</v>
      </c>
      <c r="G104" s="284"/>
      <c r="H104" s="282"/>
      <c r="I104" s="282"/>
      <c r="J104" s="282" t="s">
        <v>596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="1" customFormat="1" ht="15" customHeight="1">
      <c r="B106" s="277"/>
      <c r="C106" s="265" t="s">
        <v>50</v>
      </c>
      <c r="D106" s="287"/>
      <c r="E106" s="287"/>
      <c r="F106" s="288" t="s">
        <v>597</v>
      </c>
      <c r="G106" s="265"/>
      <c r="H106" s="265" t="s">
        <v>637</v>
      </c>
      <c r="I106" s="265" t="s">
        <v>599</v>
      </c>
      <c r="J106" s="265">
        <v>20</v>
      </c>
      <c r="K106" s="279"/>
    </row>
    <row r="107" s="1" customFormat="1" ht="15" customHeight="1">
      <c r="B107" s="277"/>
      <c r="C107" s="265" t="s">
        <v>600</v>
      </c>
      <c r="D107" s="265"/>
      <c r="E107" s="265"/>
      <c r="F107" s="288" t="s">
        <v>597</v>
      </c>
      <c r="G107" s="265"/>
      <c r="H107" s="265" t="s">
        <v>637</v>
      </c>
      <c r="I107" s="265" t="s">
        <v>599</v>
      </c>
      <c r="J107" s="265">
        <v>120</v>
      </c>
      <c r="K107" s="279"/>
    </row>
    <row r="108" s="1" customFormat="1" ht="15" customHeight="1">
      <c r="B108" s="290"/>
      <c r="C108" s="265" t="s">
        <v>602</v>
      </c>
      <c r="D108" s="265"/>
      <c r="E108" s="265"/>
      <c r="F108" s="288" t="s">
        <v>603</v>
      </c>
      <c r="G108" s="265"/>
      <c r="H108" s="265" t="s">
        <v>637</v>
      </c>
      <c r="I108" s="265" t="s">
        <v>599</v>
      </c>
      <c r="J108" s="265">
        <v>50</v>
      </c>
      <c r="K108" s="279"/>
    </row>
    <row r="109" s="1" customFormat="1" ht="15" customHeight="1">
      <c r="B109" s="290"/>
      <c r="C109" s="265" t="s">
        <v>605</v>
      </c>
      <c r="D109" s="265"/>
      <c r="E109" s="265"/>
      <c r="F109" s="288" t="s">
        <v>597</v>
      </c>
      <c r="G109" s="265"/>
      <c r="H109" s="265" t="s">
        <v>637</v>
      </c>
      <c r="I109" s="265" t="s">
        <v>607</v>
      </c>
      <c r="J109" s="265"/>
      <c r="K109" s="279"/>
    </row>
    <row r="110" s="1" customFormat="1" ht="15" customHeight="1">
      <c r="B110" s="290"/>
      <c r="C110" s="265" t="s">
        <v>616</v>
      </c>
      <c r="D110" s="265"/>
      <c r="E110" s="265"/>
      <c r="F110" s="288" t="s">
        <v>603</v>
      </c>
      <c r="G110" s="265"/>
      <c r="H110" s="265" t="s">
        <v>637</v>
      </c>
      <c r="I110" s="265" t="s">
        <v>599</v>
      </c>
      <c r="J110" s="265">
        <v>50</v>
      </c>
      <c r="K110" s="279"/>
    </row>
    <row r="111" s="1" customFormat="1" ht="15" customHeight="1">
      <c r="B111" s="290"/>
      <c r="C111" s="265" t="s">
        <v>624</v>
      </c>
      <c r="D111" s="265"/>
      <c r="E111" s="265"/>
      <c r="F111" s="288" t="s">
        <v>603</v>
      </c>
      <c r="G111" s="265"/>
      <c r="H111" s="265" t="s">
        <v>637</v>
      </c>
      <c r="I111" s="265" t="s">
        <v>599</v>
      </c>
      <c r="J111" s="265">
        <v>50</v>
      </c>
      <c r="K111" s="279"/>
    </row>
    <row r="112" s="1" customFormat="1" ht="15" customHeight="1">
      <c r="B112" s="290"/>
      <c r="C112" s="265" t="s">
        <v>622</v>
      </c>
      <c r="D112" s="265"/>
      <c r="E112" s="265"/>
      <c r="F112" s="288" t="s">
        <v>603</v>
      </c>
      <c r="G112" s="265"/>
      <c r="H112" s="265" t="s">
        <v>637</v>
      </c>
      <c r="I112" s="265" t="s">
        <v>599</v>
      </c>
      <c r="J112" s="265">
        <v>50</v>
      </c>
      <c r="K112" s="279"/>
    </row>
    <row r="113" s="1" customFormat="1" ht="15" customHeight="1">
      <c r="B113" s="290"/>
      <c r="C113" s="265" t="s">
        <v>50</v>
      </c>
      <c r="D113" s="265"/>
      <c r="E113" s="265"/>
      <c r="F113" s="288" t="s">
        <v>597</v>
      </c>
      <c r="G113" s="265"/>
      <c r="H113" s="265" t="s">
        <v>638</v>
      </c>
      <c r="I113" s="265" t="s">
        <v>599</v>
      </c>
      <c r="J113" s="265">
        <v>20</v>
      </c>
      <c r="K113" s="279"/>
    </row>
    <row r="114" s="1" customFormat="1" ht="15" customHeight="1">
      <c r="B114" s="290"/>
      <c r="C114" s="265" t="s">
        <v>639</v>
      </c>
      <c r="D114" s="265"/>
      <c r="E114" s="265"/>
      <c r="F114" s="288" t="s">
        <v>597</v>
      </c>
      <c r="G114" s="265"/>
      <c r="H114" s="265" t="s">
        <v>640</v>
      </c>
      <c r="I114" s="265" t="s">
        <v>599</v>
      </c>
      <c r="J114" s="265">
        <v>120</v>
      </c>
      <c r="K114" s="279"/>
    </row>
    <row r="115" s="1" customFormat="1" ht="15" customHeight="1">
      <c r="B115" s="290"/>
      <c r="C115" s="265" t="s">
        <v>35</v>
      </c>
      <c r="D115" s="265"/>
      <c r="E115" s="265"/>
      <c r="F115" s="288" t="s">
        <v>597</v>
      </c>
      <c r="G115" s="265"/>
      <c r="H115" s="265" t="s">
        <v>641</v>
      </c>
      <c r="I115" s="265" t="s">
        <v>632</v>
      </c>
      <c r="J115" s="265"/>
      <c r="K115" s="279"/>
    </row>
    <row r="116" s="1" customFormat="1" ht="15" customHeight="1">
      <c r="B116" s="290"/>
      <c r="C116" s="265" t="s">
        <v>45</v>
      </c>
      <c r="D116" s="265"/>
      <c r="E116" s="265"/>
      <c r="F116" s="288" t="s">
        <v>597</v>
      </c>
      <c r="G116" s="265"/>
      <c r="H116" s="265" t="s">
        <v>642</v>
      </c>
      <c r="I116" s="265" t="s">
        <v>632</v>
      </c>
      <c r="J116" s="265"/>
      <c r="K116" s="279"/>
    </row>
    <row r="117" s="1" customFormat="1" ht="15" customHeight="1">
      <c r="B117" s="290"/>
      <c r="C117" s="265" t="s">
        <v>54</v>
      </c>
      <c r="D117" s="265"/>
      <c r="E117" s="265"/>
      <c r="F117" s="288" t="s">
        <v>597</v>
      </c>
      <c r="G117" s="265"/>
      <c r="H117" s="265" t="s">
        <v>643</v>
      </c>
      <c r="I117" s="265" t="s">
        <v>644</v>
      </c>
      <c r="J117" s="265"/>
      <c r="K117" s="279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6" t="s">
        <v>645</v>
      </c>
      <c r="D122" s="256"/>
      <c r="E122" s="256"/>
      <c r="F122" s="256"/>
      <c r="G122" s="256"/>
      <c r="H122" s="256"/>
      <c r="I122" s="256"/>
      <c r="J122" s="256"/>
      <c r="K122" s="307"/>
    </row>
    <row r="123" s="1" customFormat="1" ht="17.25" customHeight="1">
      <c r="B123" s="308"/>
      <c r="C123" s="280" t="s">
        <v>591</v>
      </c>
      <c r="D123" s="280"/>
      <c r="E123" s="280"/>
      <c r="F123" s="280" t="s">
        <v>592</v>
      </c>
      <c r="G123" s="281"/>
      <c r="H123" s="280" t="s">
        <v>51</v>
      </c>
      <c r="I123" s="280" t="s">
        <v>54</v>
      </c>
      <c r="J123" s="280" t="s">
        <v>593</v>
      </c>
      <c r="K123" s="309"/>
    </row>
    <row r="124" s="1" customFormat="1" ht="17.25" customHeight="1">
      <c r="B124" s="308"/>
      <c r="C124" s="282" t="s">
        <v>594</v>
      </c>
      <c r="D124" s="282"/>
      <c r="E124" s="282"/>
      <c r="F124" s="283" t="s">
        <v>595</v>
      </c>
      <c r="G124" s="284"/>
      <c r="H124" s="282"/>
      <c r="I124" s="282"/>
      <c r="J124" s="282" t="s">
        <v>596</v>
      </c>
      <c r="K124" s="309"/>
    </row>
    <row r="125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="1" customFormat="1" ht="15" customHeight="1">
      <c r="B126" s="310"/>
      <c r="C126" s="265" t="s">
        <v>600</v>
      </c>
      <c r="D126" s="287"/>
      <c r="E126" s="287"/>
      <c r="F126" s="288" t="s">
        <v>597</v>
      </c>
      <c r="G126" s="265"/>
      <c r="H126" s="265" t="s">
        <v>637</v>
      </c>
      <c r="I126" s="265" t="s">
        <v>599</v>
      </c>
      <c r="J126" s="265">
        <v>120</v>
      </c>
      <c r="K126" s="313"/>
    </row>
    <row r="127" s="1" customFormat="1" ht="15" customHeight="1">
      <c r="B127" s="310"/>
      <c r="C127" s="265" t="s">
        <v>646</v>
      </c>
      <c r="D127" s="265"/>
      <c r="E127" s="265"/>
      <c r="F127" s="288" t="s">
        <v>597</v>
      </c>
      <c r="G127" s="265"/>
      <c r="H127" s="265" t="s">
        <v>647</v>
      </c>
      <c r="I127" s="265" t="s">
        <v>599</v>
      </c>
      <c r="J127" s="265" t="s">
        <v>648</v>
      </c>
      <c r="K127" s="313"/>
    </row>
    <row r="128" s="1" customFormat="1" ht="15" customHeight="1">
      <c r="B128" s="310"/>
      <c r="C128" s="265" t="s">
        <v>545</v>
      </c>
      <c r="D128" s="265"/>
      <c r="E128" s="265"/>
      <c r="F128" s="288" t="s">
        <v>597</v>
      </c>
      <c r="G128" s="265"/>
      <c r="H128" s="265" t="s">
        <v>649</v>
      </c>
      <c r="I128" s="265" t="s">
        <v>599</v>
      </c>
      <c r="J128" s="265" t="s">
        <v>648</v>
      </c>
      <c r="K128" s="313"/>
    </row>
    <row r="129" s="1" customFormat="1" ht="15" customHeight="1">
      <c r="B129" s="310"/>
      <c r="C129" s="265" t="s">
        <v>608</v>
      </c>
      <c r="D129" s="265"/>
      <c r="E129" s="265"/>
      <c r="F129" s="288" t="s">
        <v>603</v>
      </c>
      <c r="G129" s="265"/>
      <c r="H129" s="265" t="s">
        <v>609</v>
      </c>
      <c r="I129" s="265" t="s">
        <v>599</v>
      </c>
      <c r="J129" s="265">
        <v>15</v>
      </c>
      <c r="K129" s="313"/>
    </row>
    <row r="130" s="1" customFormat="1" ht="15" customHeight="1">
      <c r="B130" s="310"/>
      <c r="C130" s="291" t="s">
        <v>610</v>
      </c>
      <c r="D130" s="291"/>
      <c r="E130" s="291"/>
      <c r="F130" s="292" t="s">
        <v>603</v>
      </c>
      <c r="G130" s="291"/>
      <c r="H130" s="291" t="s">
        <v>611</v>
      </c>
      <c r="I130" s="291" t="s">
        <v>599</v>
      </c>
      <c r="J130" s="291">
        <v>15</v>
      </c>
      <c r="K130" s="313"/>
    </row>
    <row r="131" s="1" customFormat="1" ht="15" customHeight="1">
      <c r="B131" s="310"/>
      <c r="C131" s="291" t="s">
        <v>612</v>
      </c>
      <c r="D131" s="291"/>
      <c r="E131" s="291"/>
      <c r="F131" s="292" t="s">
        <v>603</v>
      </c>
      <c r="G131" s="291"/>
      <c r="H131" s="291" t="s">
        <v>613</v>
      </c>
      <c r="I131" s="291" t="s">
        <v>599</v>
      </c>
      <c r="J131" s="291">
        <v>20</v>
      </c>
      <c r="K131" s="313"/>
    </row>
    <row r="132" s="1" customFormat="1" ht="15" customHeight="1">
      <c r="B132" s="310"/>
      <c r="C132" s="291" t="s">
        <v>614</v>
      </c>
      <c r="D132" s="291"/>
      <c r="E132" s="291"/>
      <c r="F132" s="292" t="s">
        <v>603</v>
      </c>
      <c r="G132" s="291"/>
      <c r="H132" s="291" t="s">
        <v>615</v>
      </c>
      <c r="I132" s="291" t="s">
        <v>599</v>
      </c>
      <c r="J132" s="291">
        <v>20</v>
      </c>
      <c r="K132" s="313"/>
    </row>
    <row r="133" s="1" customFormat="1" ht="15" customHeight="1">
      <c r="B133" s="310"/>
      <c r="C133" s="265" t="s">
        <v>602</v>
      </c>
      <c r="D133" s="265"/>
      <c r="E133" s="265"/>
      <c r="F133" s="288" t="s">
        <v>603</v>
      </c>
      <c r="G133" s="265"/>
      <c r="H133" s="265" t="s">
        <v>637</v>
      </c>
      <c r="I133" s="265" t="s">
        <v>599</v>
      </c>
      <c r="J133" s="265">
        <v>50</v>
      </c>
      <c r="K133" s="313"/>
    </row>
    <row r="134" s="1" customFormat="1" ht="15" customHeight="1">
      <c r="B134" s="310"/>
      <c r="C134" s="265" t="s">
        <v>616</v>
      </c>
      <c r="D134" s="265"/>
      <c r="E134" s="265"/>
      <c r="F134" s="288" t="s">
        <v>603</v>
      </c>
      <c r="G134" s="265"/>
      <c r="H134" s="265" t="s">
        <v>637</v>
      </c>
      <c r="I134" s="265" t="s">
        <v>599</v>
      </c>
      <c r="J134" s="265">
        <v>50</v>
      </c>
      <c r="K134" s="313"/>
    </row>
    <row r="135" s="1" customFormat="1" ht="15" customHeight="1">
      <c r="B135" s="310"/>
      <c r="C135" s="265" t="s">
        <v>622</v>
      </c>
      <c r="D135" s="265"/>
      <c r="E135" s="265"/>
      <c r="F135" s="288" t="s">
        <v>603</v>
      </c>
      <c r="G135" s="265"/>
      <c r="H135" s="265" t="s">
        <v>637</v>
      </c>
      <c r="I135" s="265" t="s">
        <v>599</v>
      </c>
      <c r="J135" s="265">
        <v>50</v>
      </c>
      <c r="K135" s="313"/>
    </row>
    <row r="136" s="1" customFormat="1" ht="15" customHeight="1">
      <c r="B136" s="310"/>
      <c r="C136" s="265" t="s">
        <v>624</v>
      </c>
      <c r="D136" s="265"/>
      <c r="E136" s="265"/>
      <c r="F136" s="288" t="s">
        <v>603</v>
      </c>
      <c r="G136" s="265"/>
      <c r="H136" s="265" t="s">
        <v>637</v>
      </c>
      <c r="I136" s="265" t="s">
        <v>599</v>
      </c>
      <c r="J136" s="265">
        <v>50</v>
      </c>
      <c r="K136" s="313"/>
    </row>
    <row r="137" s="1" customFormat="1" ht="15" customHeight="1">
      <c r="B137" s="310"/>
      <c r="C137" s="265" t="s">
        <v>625</v>
      </c>
      <c r="D137" s="265"/>
      <c r="E137" s="265"/>
      <c r="F137" s="288" t="s">
        <v>603</v>
      </c>
      <c r="G137" s="265"/>
      <c r="H137" s="265" t="s">
        <v>650</v>
      </c>
      <c r="I137" s="265" t="s">
        <v>599</v>
      </c>
      <c r="J137" s="265">
        <v>255</v>
      </c>
      <c r="K137" s="313"/>
    </row>
    <row r="138" s="1" customFormat="1" ht="15" customHeight="1">
      <c r="B138" s="310"/>
      <c r="C138" s="265" t="s">
        <v>627</v>
      </c>
      <c r="D138" s="265"/>
      <c r="E138" s="265"/>
      <c r="F138" s="288" t="s">
        <v>597</v>
      </c>
      <c r="G138" s="265"/>
      <c r="H138" s="265" t="s">
        <v>651</v>
      </c>
      <c r="I138" s="265" t="s">
        <v>629</v>
      </c>
      <c r="J138" s="265"/>
      <c r="K138" s="313"/>
    </row>
    <row r="139" s="1" customFormat="1" ht="15" customHeight="1">
      <c r="B139" s="310"/>
      <c r="C139" s="265" t="s">
        <v>630</v>
      </c>
      <c r="D139" s="265"/>
      <c r="E139" s="265"/>
      <c r="F139" s="288" t="s">
        <v>597</v>
      </c>
      <c r="G139" s="265"/>
      <c r="H139" s="265" t="s">
        <v>652</v>
      </c>
      <c r="I139" s="265" t="s">
        <v>632</v>
      </c>
      <c r="J139" s="265"/>
      <c r="K139" s="313"/>
    </row>
    <row r="140" s="1" customFormat="1" ht="15" customHeight="1">
      <c r="B140" s="310"/>
      <c r="C140" s="265" t="s">
        <v>633</v>
      </c>
      <c r="D140" s="265"/>
      <c r="E140" s="265"/>
      <c r="F140" s="288" t="s">
        <v>597</v>
      </c>
      <c r="G140" s="265"/>
      <c r="H140" s="265" t="s">
        <v>633</v>
      </c>
      <c r="I140" s="265" t="s">
        <v>632</v>
      </c>
      <c r="J140" s="265"/>
      <c r="K140" s="313"/>
    </row>
    <row r="141" s="1" customFormat="1" ht="15" customHeight="1">
      <c r="B141" s="310"/>
      <c r="C141" s="265" t="s">
        <v>35</v>
      </c>
      <c r="D141" s="265"/>
      <c r="E141" s="265"/>
      <c r="F141" s="288" t="s">
        <v>597</v>
      </c>
      <c r="G141" s="265"/>
      <c r="H141" s="265" t="s">
        <v>653</v>
      </c>
      <c r="I141" s="265" t="s">
        <v>632</v>
      </c>
      <c r="J141" s="265"/>
      <c r="K141" s="313"/>
    </row>
    <row r="142" s="1" customFormat="1" ht="15" customHeight="1">
      <c r="B142" s="310"/>
      <c r="C142" s="265" t="s">
        <v>654</v>
      </c>
      <c r="D142" s="265"/>
      <c r="E142" s="265"/>
      <c r="F142" s="288" t="s">
        <v>597</v>
      </c>
      <c r="G142" s="265"/>
      <c r="H142" s="265" t="s">
        <v>655</v>
      </c>
      <c r="I142" s="265" t="s">
        <v>632</v>
      </c>
      <c r="J142" s="265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656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591</v>
      </c>
      <c r="D148" s="280"/>
      <c r="E148" s="280"/>
      <c r="F148" s="280" t="s">
        <v>592</v>
      </c>
      <c r="G148" s="281"/>
      <c r="H148" s="280" t="s">
        <v>51</v>
      </c>
      <c r="I148" s="280" t="s">
        <v>54</v>
      </c>
      <c r="J148" s="280" t="s">
        <v>593</v>
      </c>
      <c r="K148" s="279"/>
    </row>
    <row r="149" s="1" customFormat="1" ht="17.25" customHeight="1">
      <c r="B149" s="277"/>
      <c r="C149" s="282" t="s">
        <v>594</v>
      </c>
      <c r="D149" s="282"/>
      <c r="E149" s="282"/>
      <c r="F149" s="283" t="s">
        <v>595</v>
      </c>
      <c r="G149" s="284"/>
      <c r="H149" s="282"/>
      <c r="I149" s="282"/>
      <c r="J149" s="282" t="s">
        <v>596</v>
      </c>
      <c r="K149" s="279"/>
    </row>
    <row r="150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="1" customFormat="1" ht="15" customHeight="1">
      <c r="B151" s="290"/>
      <c r="C151" s="317" t="s">
        <v>600</v>
      </c>
      <c r="D151" s="265"/>
      <c r="E151" s="265"/>
      <c r="F151" s="318" t="s">
        <v>597</v>
      </c>
      <c r="G151" s="265"/>
      <c r="H151" s="317" t="s">
        <v>637</v>
      </c>
      <c r="I151" s="317" t="s">
        <v>599</v>
      </c>
      <c r="J151" s="317">
        <v>120</v>
      </c>
      <c r="K151" s="313"/>
    </row>
    <row r="152" s="1" customFormat="1" ht="15" customHeight="1">
      <c r="B152" s="290"/>
      <c r="C152" s="317" t="s">
        <v>646</v>
      </c>
      <c r="D152" s="265"/>
      <c r="E152" s="265"/>
      <c r="F152" s="318" t="s">
        <v>597</v>
      </c>
      <c r="G152" s="265"/>
      <c r="H152" s="317" t="s">
        <v>657</v>
      </c>
      <c r="I152" s="317" t="s">
        <v>599</v>
      </c>
      <c r="J152" s="317" t="s">
        <v>648</v>
      </c>
      <c r="K152" s="313"/>
    </row>
    <row r="153" s="1" customFormat="1" ht="15" customHeight="1">
      <c r="B153" s="290"/>
      <c r="C153" s="317" t="s">
        <v>545</v>
      </c>
      <c r="D153" s="265"/>
      <c r="E153" s="265"/>
      <c r="F153" s="318" t="s">
        <v>597</v>
      </c>
      <c r="G153" s="265"/>
      <c r="H153" s="317" t="s">
        <v>658</v>
      </c>
      <c r="I153" s="317" t="s">
        <v>599</v>
      </c>
      <c r="J153" s="317" t="s">
        <v>648</v>
      </c>
      <c r="K153" s="313"/>
    </row>
    <row r="154" s="1" customFormat="1" ht="15" customHeight="1">
      <c r="B154" s="290"/>
      <c r="C154" s="317" t="s">
        <v>602</v>
      </c>
      <c r="D154" s="265"/>
      <c r="E154" s="265"/>
      <c r="F154" s="318" t="s">
        <v>603</v>
      </c>
      <c r="G154" s="265"/>
      <c r="H154" s="317" t="s">
        <v>637</v>
      </c>
      <c r="I154" s="317" t="s">
        <v>599</v>
      </c>
      <c r="J154" s="317">
        <v>50</v>
      </c>
      <c r="K154" s="313"/>
    </row>
    <row r="155" s="1" customFormat="1" ht="15" customHeight="1">
      <c r="B155" s="290"/>
      <c r="C155" s="317" t="s">
        <v>605</v>
      </c>
      <c r="D155" s="265"/>
      <c r="E155" s="265"/>
      <c r="F155" s="318" t="s">
        <v>597</v>
      </c>
      <c r="G155" s="265"/>
      <c r="H155" s="317" t="s">
        <v>637</v>
      </c>
      <c r="I155" s="317" t="s">
        <v>607</v>
      </c>
      <c r="J155" s="317"/>
      <c r="K155" s="313"/>
    </row>
    <row r="156" s="1" customFormat="1" ht="15" customHeight="1">
      <c r="B156" s="290"/>
      <c r="C156" s="317" t="s">
        <v>616</v>
      </c>
      <c r="D156" s="265"/>
      <c r="E156" s="265"/>
      <c r="F156" s="318" t="s">
        <v>603</v>
      </c>
      <c r="G156" s="265"/>
      <c r="H156" s="317" t="s">
        <v>637</v>
      </c>
      <c r="I156" s="317" t="s">
        <v>599</v>
      </c>
      <c r="J156" s="317">
        <v>50</v>
      </c>
      <c r="K156" s="313"/>
    </row>
    <row r="157" s="1" customFormat="1" ht="15" customHeight="1">
      <c r="B157" s="290"/>
      <c r="C157" s="317" t="s">
        <v>624</v>
      </c>
      <c r="D157" s="265"/>
      <c r="E157" s="265"/>
      <c r="F157" s="318" t="s">
        <v>603</v>
      </c>
      <c r="G157" s="265"/>
      <c r="H157" s="317" t="s">
        <v>637</v>
      </c>
      <c r="I157" s="317" t="s">
        <v>599</v>
      </c>
      <c r="J157" s="317">
        <v>50</v>
      </c>
      <c r="K157" s="313"/>
    </row>
    <row r="158" s="1" customFormat="1" ht="15" customHeight="1">
      <c r="B158" s="290"/>
      <c r="C158" s="317" t="s">
        <v>622</v>
      </c>
      <c r="D158" s="265"/>
      <c r="E158" s="265"/>
      <c r="F158" s="318" t="s">
        <v>603</v>
      </c>
      <c r="G158" s="265"/>
      <c r="H158" s="317" t="s">
        <v>637</v>
      </c>
      <c r="I158" s="317" t="s">
        <v>599</v>
      </c>
      <c r="J158" s="317">
        <v>50</v>
      </c>
      <c r="K158" s="313"/>
    </row>
    <row r="159" s="1" customFormat="1" ht="15" customHeight="1">
      <c r="B159" s="290"/>
      <c r="C159" s="317" t="s">
        <v>79</v>
      </c>
      <c r="D159" s="265"/>
      <c r="E159" s="265"/>
      <c r="F159" s="318" t="s">
        <v>597</v>
      </c>
      <c r="G159" s="265"/>
      <c r="H159" s="317" t="s">
        <v>659</v>
      </c>
      <c r="I159" s="317" t="s">
        <v>599</v>
      </c>
      <c r="J159" s="317" t="s">
        <v>660</v>
      </c>
      <c r="K159" s="313"/>
    </row>
    <row r="160" s="1" customFormat="1" ht="15" customHeight="1">
      <c r="B160" s="290"/>
      <c r="C160" s="317" t="s">
        <v>661</v>
      </c>
      <c r="D160" s="265"/>
      <c r="E160" s="265"/>
      <c r="F160" s="318" t="s">
        <v>597</v>
      </c>
      <c r="G160" s="265"/>
      <c r="H160" s="317" t="s">
        <v>662</v>
      </c>
      <c r="I160" s="317" t="s">
        <v>632</v>
      </c>
      <c r="J160" s="317"/>
      <c r="K160" s="313"/>
    </row>
    <row r="16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663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591</v>
      </c>
      <c r="D166" s="280"/>
      <c r="E166" s="280"/>
      <c r="F166" s="280" t="s">
        <v>592</v>
      </c>
      <c r="G166" s="322"/>
      <c r="H166" s="323" t="s">
        <v>51</v>
      </c>
      <c r="I166" s="323" t="s">
        <v>54</v>
      </c>
      <c r="J166" s="280" t="s">
        <v>593</v>
      </c>
      <c r="K166" s="257"/>
    </row>
    <row r="167" s="1" customFormat="1" ht="17.25" customHeight="1">
      <c r="B167" s="258"/>
      <c r="C167" s="282" t="s">
        <v>594</v>
      </c>
      <c r="D167" s="282"/>
      <c r="E167" s="282"/>
      <c r="F167" s="283" t="s">
        <v>595</v>
      </c>
      <c r="G167" s="324"/>
      <c r="H167" s="325"/>
      <c r="I167" s="325"/>
      <c r="J167" s="282" t="s">
        <v>596</v>
      </c>
      <c r="K167" s="260"/>
    </row>
    <row r="168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="1" customFormat="1" ht="15" customHeight="1">
      <c r="B169" s="290"/>
      <c r="C169" s="265" t="s">
        <v>600</v>
      </c>
      <c r="D169" s="265"/>
      <c r="E169" s="265"/>
      <c r="F169" s="288" t="s">
        <v>597</v>
      </c>
      <c r="G169" s="265"/>
      <c r="H169" s="265" t="s">
        <v>637</v>
      </c>
      <c r="I169" s="265" t="s">
        <v>599</v>
      </c>
      <c r="J169" s="265">
        <v>120</v>
      </c>
      <c r="K169" s="313"/>
    </row>
    <row r="170" s="1" customFormat="1" ht="15" customHeight="1">
      <c r="B170" s="290"/>
      <c r="C170" s="265" t="s">
        <v>646</v>
      </c>
      <c r="D170" s="265"/>
      <c r="E170" s="265"/>
      <c r="F170" s="288" t="s">
        <v>597</v>
      </c>
      <c r="G170" s="265"/>
      <c r="H170" s="265" t="s">
        <v>647</v>
      </c>
      <c r="I170" s="265" t="s">
        <v>599</v>
      </c>
      <c r="J170" s="265" t="s">
        <v>648</v>
      </c>
      <c r="K170" s="313"/>
    </row>
    <row r="171" s="1" customFormat="1" ht="15" customHeight="1">
      <c r="B171" s="290"/>
      <c r="C171" s="265" t="s">
        <v>545</v>
      </c>
      <c r="D171" s="265"/>
      <c r="E171" s="265"/>
      <c r="F171" s="288" t="s">
        <v>597</v>
      </c>
      <c r="G171" s="265"/>
      <c r="H171" s="265" t="s">
        <v>664</v>
      </c>
      <c r="I171" s="265" t="s">
        <v>599</v>
      </c>
      <c r="J171" s="265" t="s">
        <v>648</v>
      </c>
      <c r="K171" s="313"/>
    </row>
    <row r="172" s="1" customFormat="1" ht="15" customHeight="1">
      <c r="B172" s="290"/>
      <c r="C172" s="265" t="s">
        <v>602</v>
      </c>
      <c r="D172" s="265"/>
      <c r="E172" s="265"/>
      <c r="F172" s="288" t="s">
        <v>603</v>
      </c>
      <c r="G172" s="265"/>
      <c r="H172" s="265" t="s">
        <v>664</v>
      </c>
      <c r="I172" s="265" t="s">
        <v>599</v>
      </c>
      <c r="J172" s="265">
        <v>50</v>
      </c>
      <c r="K172" s="313"/>
    </row>
    <row r="173" s="1" customFormat="1" ht="15" customHeight="1">
      <c r="B173" s="290"/>
      <c r="C173" s="265" t="s">
        <v>605</v>
      </c>
      <c r="D173" s="265"/>
      <c r="E173" s="265"/>
      <c r="F173" s="288" t="s">
        <v>597</v>
      </c>
      <c r="G173" s="265"/>
      <c r="H173" s="265" t="s">
        <v>664</v>
      </c>
      <c r="I173" s="265" t="s">
        <v>607</v>
      </c>
      <c r="J173" s="265"/>
      <c r="K173" s="313"/>
    </row>
    <row r="174" s="1" customFormat="1" ht="15" customHeight="1">
      <c r="B174" s="290"/>
      <c r="C174" s="265" t="s">
        <v>616</v>
      </c>
      <c r="D174" s="265"/>
      <c r="E174" s="265"/>
      <c r="F174" s="288" t="s">
        <v>603</v>
      </c>
      <c r="G174" s="265"/>
      <c r="H174" s="265" t="s">
        <v>664</v>
      </c>
      <c r="I174" s="265" t="s">
        <v>599</v>
      </c>
      <c r="J174" s="265">
        <v>50</v>
      </c>
      <c r="K174" s="313"/>
    </row>
    <row r="175" s="1" customFormat="1" ht="15" customHeight="1">
      <c r="B175" s="290"/>
      <c r="C175" s="265" t="s">
        <v>624</v>
      </c>
      <c r="D175" s="265"/>
      <c r="E175" s="265"/>
      <c r="F175" s="288" t="s">
        <v>603</v>
      </c>
      <c r="G175" s="265"/>
      <c r="H175" s="265" t="s">
        <v>664</v>
      </c>
      <c r="I175" s="265" t="s">
        <v>599</v>
      </c>
      <c r="J175" s="265">
        <v>50</v>
      </c>
      <c r="K175" s="313"/>
    </row>
    <row r="176" s="1" customFormat="1" ht="15" customHeight="1">
      <c r="B176" s="290"/>
      <c r="C176" s="265" t="s">
        <v>622</v>
      </c>
      <c r="D176" s="265"/>
      <c r="E176" s="265"/>
      <c r="F176" s="288" t="s">
        <v>603</v>
      </c>
      <c r="G176" s="265"/>
      <c r="H176" s="265" t="s">
        <v>664</v>
      </c>
      <c r="I176" s="265" t="s">
        <v>599</v>
      </c>
      <c r="J176" s="265">
        <v>50</v>
      </c>
      <c r="K176" s="313"/>
    </row>
    <row r="177" s="1" customFormat="1" ht="15" customHeight="1">
      <c r="B177" s="290"/>
      <c r="C177" s="265" t="s">
        <v>92</v>
      </c>
      <c r="D177" s="265"/>
      <c r="E177" s="265"/>
      <c r="F177" s="288" t="s">
        <v>597</v>
      </c>
      <c r="G177" s="265"/>
      <c r="H177" s="265" t="s">
        <v>665</v>
      </c>
      <c r="I177" s="265" t="s">
        <v>666</v>
      </c>
      <c r="J177" s="265"/>
      <c r="K177" s="313"/>
    </row>
    <row r="178" s="1" customFormat="1" ht="15" customHeight="1">
      <c r="B178" s="290"/>
      <c r="C178" s="265" t="s">
        <v>54</v>
      </c>
      <c r="D178" s="265"/>
      <c r="E178" s="265"/>
      <c r="F178" s="288" t="s">
        <v>597</v>
      </c>
      <c r="G178" s="265"/>
      <c r="H178" s="265" t="s">
        <v>667</v>
      </c>
      <c r="I178" s="265" t="s">
        <v>668</v>
      </c>
      <c r="J178" s="265">
        <v>1</v>
      </c>
      <c r="K178" s="313"/>
    </row>
    <row r="179" s="1" customFormat="1" ht="15" customHeight="1">
      <c r="B179" s="290"/>
      <c r="C179" s="265" t="s">
        <v>50</v>
      </c>
      <c r="D179" s="265"/>
      <c r="E179" s="265"/>
      <c r="F179" s="288" t="s">
        <v>597</v>
      </c>
      <c r="G179" s="265"/>
      <c r="H179" s="265" t="s">
        <v>669</v>
      </c>
      <c r="I179" s="265" t="s">
        <v>599</v>
      </c>
      <c r="J179" s="265">
        <v>20</v>
      </c>
      <c r="K179" s="313"/>
    </row>
    <row r="180" s="1" customFormat="1" ht="15" customHeight="1">
      <c r="B180" s="290"/>
      <c r="C180" s="265" t="s">
        <v>51</v>
      </c>
      <c r="D180" s="265"/>
      <c r="E180" s="265"/>
      <c r="F180" s="288" t="s">
        <v>597</v>
      </c>
      <c r="G180" s="265"/>
      <c r="H180" s="265" t="s">
        <v>670</v>
      </c>
      <c r="I180" s="265" t="s">
        <v>599</v>
      </c>
      <c r="J180" s="265">
        <v>255</v>
      </c>
      <c r="K180" s="313"/>
    </row>
    <row r="181" s="1" customFormat="1" ht="15" customHeight="1">
      <c r="B181" s="290"/>
      <c r="C181" s="265" t="s">
        <v>93</v>
      </c>
      <c r="D181" s="265"/>
      <c r="E181" s="265"/>
      <c r="F181" s="288" t="s">
        <v>597</v>
      </c>
      <c r="G181" s="265"/>
      <c r="H181" s="265" t="s">
        <v>561</v>
      </c>
      <c r="I181" s="265" t="s">
        <v>599</v>
      </c>
      <c r="J181" s="265">
        <v>10</v>
      </c>
      <c r="K181" s="313"/>
    </row>
    <row r="182" s="1" customFormat="1" ht="15" customHeight="1">
      <c r="B182" s="290"/>
      <c r="C182" s="265" t="s">
        <v>94</v>
      </c>
      <c r="D182" s="265"/>
      <c r="E182" s="265"/>
      <c r="F182" s="288" t="s">
        <v>597</v>
      </c>
      <c r="G182" s="265"/>
      <c r="H182" s="265" t="s">
        <v>671</v>
      </c>
      <c r="I182" s="265" t="s">
        <v>632</v>
      </c>
      <c r="J182" s="265"/>
      <c r="K182" s="313"/>
    </row>
    <row r="183" s="1" customFormat="1" ht="15" customHeight="1">
      <c r="B183" s="290"/>
      <c r="C183" s="265" t="s">
        <v>672</v>
      </c>
      <c r="D183" s="265"/>
      <c r="E183" s="265"/>
      <c r="F183" s="288" t="s">
        <v>597</v>
      </c>
      <c r="G183" s="265"/>
      <c r="H183" s="265" t="s">
        <v>673</v>
      </c>
      <c r="I183" s="265" t="s">
        <v>632</v>
      </c>
      <c r="J183" s="265"/>
      <c r="K183" s="313"/>
    </row>
    <row r="184" s="1" customFormat="1" ht="15" customHeight="1">
      <c r="B184" s="290"/>
      <c r="C184" s="265" t="s">
        <v>661</v>
      </c>
      <c r="D184" s="265"/>
      <c r="E184" s="265"/>
      <c r="F184" s="288" t="s">
        <v>597</v>
      </c>
      <c r="G184" s="265"/>
      <c r="H184" s="265" t="s">
        <v>674</v>
      </c>
      <c r="I184" s="265" t="s">
        <v>632</v>
      </c>
      <c r="J184" s="265"/>
      <c r="K184" s="313"/>
    </row>
    <row r="185" s="1" customFormat="1" ht="15" customHeight="1">
      <c r="B185" s="290"/>
      <c r="C185" s="265" t="s">
        <v>96</v>
      </c>
      <c r="D185" s="265"/>
      <c r="E185" s="265"/>
      <c r="F185" s="288" t="s">
        <v>603</v>
      </c>
      <c r="G185" s="265"/>
      <c r="H185" s="265" t="s">
        <v>675</v>
      </c>
      <c r="I185" s="265" t="s">
        <v>599</v>
      </c>
      <c r="J185" s="265">
        <v>50</v>
      </c>
      <c r="K185" s="313"/>
    </row>
    <row r="186" s="1" customFormat="1" ht="15" customHeight="1">
      <c r="B186" s="290"/>
      <c r="C186" s="265" t="s">
        <v>676</v>
      </c>
      <c r="D186" s="265"/>
      <c r="E186" s="265"/>
      <c r="F186" s="288" t="s">
        <v>603</v>
      </c>
      <c r="G186" s="265"/>
      <c r="H186" s="265" t="s">
        <v>677</v>
      </c>
      <c r="I186" s="265" t="s">
        <v>678</v>
      </c>
      <c r="J186" s="265"/>
      <c r="K186" s="313"/>
    </row>
    <row r="187" s="1" customFormat="1" ht="15" customHeight="1">
      <c r="B187" s="290"/>
      <c r="C187" s="265" t="s">
        <v>679</v>
      </c>
      <c r="D187" s="265"/>
      <c r="E187" s="265"/>
      <c r="F187" s="288" t="s">
        <v>603</v>
      </c>
      <c r="G187" s="265"/>
      <c r="H187" s="265" t="s">
        <v>680</v>
      </c>
      <c r="I187" s="265" t="s">
        <v>678</v>
      </c>
      <c r="J187" s="265"/>
      <c r="K187" s="313"/>
    </row>
    <row r="188" s="1" customFormat="1" ht="15" customHeight="1">
      <c r="B188" s="290"/>
      <c r="C188" s="265" t="s">
        <v>681</v>
      </c>
      <c r="D188" s="265"/>
      <c r="E188" s="265"/>
      <c r="F188" s="288" t="s">
        <v>603</v>
      </c>
      <c r="G188" s="265"/>
      <c r="H188" s="265" t="s">
        <v>682</v>
      </c>
      <c r="I188" s="265" t="s">
        <v>678</v>
      </c>
      <c r="J188" s="265"/>
      <c r="K188" s="313"/>
    </row>
    <row r="189" s="1" customFormat="1" ht="15" customHeight="1">
      <c r="B189" s="290"/>
      <c r="C189" s="326" t="s">
        <v>683</v>
      </c>
      <c r="D189" s="265"/>
      <c r="E189" s="265"/>
      <c r="F189" s="288" t="s">
        <v>603</v>
      </c>
      <c r="G189" s="265"/>
      <c r="H189" s="265" t="s">
        <v>684</v>
      </c>
      <c r="I189" s="265" t="s">
        <v>685</v>
      </c>
      <c r="J189" s="327" t="s">
        <v>686</v>
      </c>
      <c r="K189" s="313"/>
    </row>
    <row r="190" s="1" customFormat="1" ht="15" customHeight="1">
      <c r="B190" s="290"/>
      <c r="C190" s="326" t="s">
        <v>39</v>
      </c>
      <c r="D190" s="265"/>
      <c r="E190" s="265"/>
      <c r="F190" s="288" t="s">
        <v>597</v>
      </c>
      <c r="G190" s="265"/>
      <c r="H190" s="262" t="s">
        <v>687</v>
      </c>
      <c r="I190" s="265" t="s">
        <v>688</v>
      </c>
      <c r="J190" s="265"/>
      <c r="K190" s="313"/>
    </row>
    <row r="191" s="1" customFormat="1" ht="15" customHeight="1">
      <c r="B191" s="290"/>
      <c r="C191" s="326" t="s">
        <v>689</v>
      </c>
      <c r="D191" s="265"/>
      <c r="E191" s="265"/>
      <c r="F191" s="288" t="s">
        <v>597</v>
      </c>
      <c r="G191" s="265"/>
      <c r="H191" s="265" t="s">
        <v>690</v>
      </c>
      <c r="I191" s="265" t="s">
        <v>632</v>
      </c>
      <c r="J191" s="265"/>
      <c r="K191" s="313"/>
    </row>
    <row r="192" s="1" customFormat="1" ht="15" customHeight="1">
      <c r="B192" s="290"/>
      <c r="C192" s="326" t="s">
        <v>691</v>
      </c>
      <c r="D192" s="265"/>
      <c r="E192" s="265"/>
      <c r="F192" s="288" t="s">
        <v>597</v>
      </c>
      <c r="G192" s="265"/>
      <c r="H192" s="265" t="s">
        <v>692</v>
      </c>
      <c r="I192" s="265" t="s">
        <v>632</v>
      </c>
      <c r="J192" s="265"/>
      <c r="K192" s="313"/>
    </row>
    <row r="193" s="1" customFormat="1" ht="15" customHeight="1">
      <c r="B193" s="290"/>
      <c r="C193" s="326" t="s">
        <v>693</v>
      </c>
      <c r="D193" s="265"/>
      <c r="E193" s="265"/>
      <c r="F193" s="288" t="s">
        <v>603</v>
      </c>
      <c r="G193" s="265"/>
      <c r="H193" s="265" t="s">
        <v>694</v>
      </c>
      <c r="I193" s="265" t="s">
        <v>632</v>
      </c>
      <c r="J193" s="265"/>
      <c r="K193" s="313"/>
    </row>
    <row r="194" s="1" customFormat="1" ht="15" customHeight="1">
      <c r="B194" s="319"/>
      <c r="C194" s="328"/>
      <c r="D194" s="299"/>
      <c r="E194" s="299"/>
      <c r="F194" s="299"/>
      <c r="G194" s="299"/>
      <c r="H194" s="299"/>
      <c r="I194" s="299"/>
      <c r="J194" s="299"/>
      <c r="K194" s="320"/>
    </row>
    <row r="195" s="1" customFormat="1" ht="18.75" customHeight="1">
      <c r="B195" s="301"/>
      <c r="C195" s="311"/>
      <c r="D195" s="311"/>
      <c r="E195" s="311"/>
      <c r="F195" s="321"/>
      <c r="G195" s="311"/>
      <c r="H195" s="311"/>
      <c r="I195" s="311"/>
      <c r="J195" s="311"/>
      <c r="K195" s="301"/>
    </row>
    <row r="196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="1" customFormat="1" ht="18.75" customHeight="1">
      <c r="B197" s="273"/>
      <c r="C197" s="273"/>
      <c r="D197" s="273"/>
      <c r="E197" s="273"/>
      <c r="F197" s="273"/>
      <c r="G197" s="273"/>
      <c r="H197" s="273"/>
      <c r="I197" s="273"/>
      <c r="J197" s="273"/>
      <c r="K197" s="273"/>
    </row>
    <row r="198" s="1" customFormat="1" ht="13.5">
      <c r="B198" s="252"/>
      <c r="C198" s="253"/>
      <c r="D198" s="253"/>
      <c r="E198" s="253"/>
      <c r="F198" s="253"/>
      <c r="G198" s="253"/>
      <c r="H198" s="253"/>
      <c r="I198" s="253"/>
      <c r="J198" s="253"/>
      <c r="K198" s="254"/>
    </row>
    <row r="199" s="1" customFormat="1" ht="21">
      <c r="B199" s="255"/>
      <c r="C199" s="256" t="s">
        <v>695</v>
      </c>
      <c r="D199" s="256"/>
      <c r="E199" s="256"/>
      <c r="F199" s="256"/>
      <c r="G199" s="256"/>
      <c r="H199" s="256"/>
      <c r="I199" s="256"/>
      <c r="J199" s="256"/>
      <c r="K199" s="257"/>
    </row>
    <row r="200" s="1" customFormat="1" ht="25.5" customHeight="1">
      <c r="B200" s="255"/>
      <c r="C200" s="329" t="s">
        <v>696</v>
      </c>
      <c r="D200" s="329"/>
      <c r="E200" s="329"/>
      <c r="F200" s="329" t="s">
        <v>697</v>
      </c>
      <c r="G200" s="330"/>
      <c r="H200" s="329" t="s">
        <v>698</v>
      </c>
      <c r="I200" s="329"/>
      <c r="J200" s="329"/>
      <c r="K200" s="257"/>
    </row>
    <row r="201" s="1" customFormat="1" ht="5.25" customHeight="1">
      <c r="B201" s="290"/>
      <c r="C201" s="285"/>
      <c r="D201" s="285"/>
      <c r="E201" s="285"/>
      <c r="F201" s="285"/>
      <c r="G201" s="311"/>
      <c r="H201" s="285"/>
      <c r="I201" s="285"/>
      <c r="J201" s="285"/>
      <c r="K201" s="313"/>
    </row>
    <row r="202" s="1" customFormat="1" ht="15" customHeight="1">
      <c r="B202" s="290"/>
      <c r="C202" s="265" t="s">
        <v>688</v>
      </c>
      <c r="D202" s="265"/>
      <c r="E202" s="265"/>
      <c r="F202" s="288" t="s">
        <v>40</v>
      </c>
      <c r="G202" s="265"/>
      <c r="H202" s="265" t="s">
        <v>699</v>
      </c>
      <c r="I202" s="265"/>
      <c r="J202" s="265"/>
      <c r="K202" s="313"/>
    </row>
    <row r="203" s="1" customFormat="1" ht="15" customHeight="1">
      <c r="B203" s="290"/>
      <c r="C203" s="265"/>
      <c r="D203" s="265"/>
      <c r="E203" s="265"/>
      <c r="F203" s="288" t="s">
        <v>41</v>
      </c>
      <c r="G203" s="265"/>
      <c r="H203" s="265" t="s">
        <v>700</v>
      </c>
      <c r="I203" s="265"/>
      <c r="J203" s="265"/>
      <c r="K203" s="313"/>
    </row>
    <row r="204" s="1" customFormat="1" ht="15" customHeight="1">
      <c r="B204" s="290"/>
      <c r="C204" s="265"/>
      <c r="D204" s="265"/>
      <c r="E204" s="265"/>
      <c r="F204" s="288" t="s">
        <v>44</v>
      </c>
      <c r="G204" s="265"/>
      <c r="H204" s="265" t="s">
        <v>701</v>
      </c>
      <c r="I204" s="265"/>
      <c r="J204" s="265"/>
      <c r="K204" s="313"/>
    </row>
    <row r="205" s="1" customFormat="1" ht="15" customHeight="1">
      <c r="B205" s="290"/>
      <c r="C205" s="265"/>
      <c r="D205" s="265"/>
      <c r="E205" s="265"/>
      <c r="F205" s="288" t="s">
        <v>42</v>
      </c>
      <c r="G205" s="265"/>
      <c r="H205" s="265" t="s">
        <v>702</v>
      </c>
      <c r="I205" s="265"/>
      <c r="J205" s="265"/>
      <c r="K205" s="313"/>
    </row>
    <row r="206" s="1" customFormat="1" ht="15" customHeight="1">
      <c r="B206" s="290"/>
      <c r="C206" s="265"/>
      <c r="D206" s="265"/>
      <c r="E206" s="265"/>
      <c r="F206" s="288" t="s">
        <v>43</v>
      </c>
      <c r="G206" s="265"/>
      <c r="H206" s="265" t="s">
        <v>703</v>
      </c>
      <c r="I206" s="265"/>
      <c r="J206" s="265"/>
      <c r="K206" s="313"/>
    </row>
    <row r="207" s="1" customFormat="1" ht="15" customHeight="1">
      <c r="B207" s="290"/>
      <c r="C207" s="265"/>
      <c r="D207" s="265"/>
      <c r="E207" s="265"/>
      <c r="F207" s="288"/>
      <c r="G207" s="265"/>
      <c r="H207" s="265"/>
      <c r="I207" s="265"/>
      <c r="J207" s="265"/>
      <c r="K207" s="313"/>
    </row>
    <row r="208" s="1" customFormat="1" ht="15" customHeight="1">
      <c r="B208" s="290"/>
      <c r="C208" s="265" t="s">
        <v>644</v>
      </c>
      <c r="D208" s="265"/>
      <c r="E208" s="265"/>
      <c r="F208" s="288" t="s">
        <v>73</v>
      </c>
      <c r="G208" s="265"/>
      <c r="H208" s="265" t="s">
        <v>704</v>
      </c>
      <c r="I208" s="265"/>
      <c r="J208" s="265"/>
      <c r="K208" s="313"/>
    </row>
    <row r="209" s="1" customFormat="1" ht="15" customHeight="1">
      <c r="B209" s="290"/>
      <c r="C209" s="265"/>
      <c r="D209" s="265"/>
      <c r="E209" s="265"/>
      <c r="F209" s="288" t="s">
        <v>539</v>
      </c>
      <c r="G209" s="265"/>
      <c r="H209" s="265" t="s">
        <v>540</v>
      </c>
      <c r="I209" s="265"/>
      <c r="J209" s="265"/>
      <c r="K209" s="313"/>
    </row>
    <row r="210" s="1" customFormat="1" ht="15" customHeight="1">
      <c r="B210" s="290"/>
      <c r="C210" s="265"/>
      <c r="D210" s="265"/>
      <c r="E210" s="265"/>
      <c r="F210" s="288" t="s">
        <v>537</v>
      </c>
      <c r="G210" s="265"/>
      <c r="H210" s="265" t="s">
        <v>705</v>
      </c>
      <c r="I210" s="265"/>
      <c r="J210" s="265"/>
      <c r="K210" s="313"/>
    </row>
    <row r="211" s="1" customFormat="1" ht="15" customHeight="1">
      <c r="B211" s="331"/>
      <c r="C211" s="265"/>
      <c r="D211" s="265"/>
      <c r="E211" s="265"/>
      <c r="F211" s="288" t="s">
        <v>541</v>
      </c>
      <c r="G211" s="326"/>
      <c r="H211" s="317" t="s">
        <v>542</v>
      </c>
      <c r="I211" s="317"/>
      <c r="J211" s="317"/>
      <c r="K211" s="332"/>
    </row>
    <row r="212" s="1" customFormat="1" ht="15" customHeight="1">
      <c r="B212" s="331"/>
      <c r="C212" s="265"/>
      <c r="D212" s="265"/>
      <c r="E212" s="265"/>
      <c r="F212" s="288" t="s">
        <v>543</v>
      </c>
      <c r="G212" s="326"/>
      <c r="H212" s="317" t="s">
        <v>706</v>
      </c>
      <c r="I212" s="317"/>
      <c r="J212" s="317"/>
      <c r="K212" s="332"/>
    </row>
    <row r="213" s="1" customFormat="1" ht="15" customHeight="1">
      <c r="B213" s="331"/>
      <c r="C213" s="265"/>
      <c r="D213" s="265"/>
      <c r="E213" s="265"/>
      <c r="F213" s="288"/>
      <c r="G213" s="326"/>
      <c r="H213" s="317"/>
      <c r="I213" s="317"/>
      <c r="J213" s="317"/>
      <c r="K213" s="332"/>
    </row>
    <row r="214" s="1" customFormat="1" ht="15" customHeight="1">
      <c r="B214" s="331"/>
      <c r="C214" s="265" t="s">
        <v>668</v>
      </c>
      <c r="D214" s="265"/>
      <c r="E214" s="265"/>
      <c r="F214" s="288">
        <v>1</v>
      </c>
      <c r="G214" s="326"/>
      <c r="H214" s="317" t="s">
        <v>707</v>
      </c>
      <c r="I214" s="317"/>
      <c r="J214" s="317"/>
      <c r="K214" s="332"/>
    </row>
    <row r="215" s="1" customFormat="1" ht="15" customHeight="1">
      <c r="B215" s="331"/>
      <c r="C215" s="265"/>
      <c r="D215" s="265"/>
      <c r="E215" s="265"/>
      <c r="F215" s="288">
        <v>2</v>
      </c>
      <c r="G215" s="326"/>
      <c r="H215" s="317" t="s">
        <v>708</v>
      </c>
      <c r="I215" s="317"/>
      <c r="J215" s="317"/>
      <c r="K215" s="332"/>
    </row>
    <row r="216" s="1" customFormat="1" ht="15" customHeight="1">
      <c r="B216" s="331"/>
      <c r="C216" s="265"/>
      <c r="D216" s="265"/>
      <c r="E216" s="265"/>
      <c r="F216" s="288">
        <v>3</v>
      </c>
      <c r="G216" s="326"/>
      <c r="H216" s="317" t="s">
        <v>709</v>
      </c>
      <c r="I216" s="317"/>
      <c r="J216" s="317"/>
      <c r="K216" s="332"/>
    </row>
    <row r="217" s="1" customFormat="1" ht="15" customHeight="1">
      <c r="B217" s="331"/>
      <c r="C217" s="265"/>
      <c r="D217" s="265"/>
      <c r="E217" s="265"/>
      <c r="F217" s="288">
        <v>4</v>
      </c>
      <c r="G217" s="326"/>
      <c r="H217" s="317" t="s">
        <v>710</v>
      </c>
      <c r="I217" s="317"/>
      <c r="J217" s="317"/>
      <c r="K217" s="332"/>
    </row>
    <row r="218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DESKTOP-2BMOEGR\JINDRICH</dc:creator>
  <cp:lastModifiedBy>DESKTOP-2BMOEGR\JINDRICH</cp:lastModifiedBy>
  <dcterms:created xsi:type="dcterms:W3CDTF">2023-09-12T19:34:58Z</dcterms:created>
  <dcterms:modified xsi:type="dcterms:W3CDTF">2023-09-12T19:35:01Z</dcterms:modified>
</cp:coreProperties>
</file>