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120" windowWidth="18060" windowHeight="7050" activeTab="1"/>
  </bookViews>
  <sheets>
    <sheet name="Rekapitulace" sheetId="1" r:id="rId1"/>
    <sheet name="Položky všech ceníků" sheetId="2" r:id="rId2"/>
  </sheets>
  <definedNames>
    <definedName name="_xlnm.Print_Titles" localSheetId="0">'Rekapitulace'!$1:$7</definedName>
    <definedName name="_xlnm.Print_Titles" localSheetId="1">'Položky všech ceníků'!$1:$7</definedName>
  </definedNames>
  <calcPr calcId="144525"/>
</workbook>
</file>

<file path=xl/sharedStrings.xml><?xml version="1.0" encoding="utf-8"?>
<sst xmlns="http://schemas.openxmlformats.org/spreadsheetml/2006/main" count="205" uniqueCount="128">
  <si>
    <r>
      <rPr>
        <b/>
        <sz val="16"/>
        <color rgb="FFFF0000"/>
        <rFont val="Arial"/>
        <family val="2"/>
      </rPr>
      <t>SOMMER PROJEKT, s.r.o.</t>
    </r>
  </si>
  <si>
    <t>Žižkova 278, 282 01 Český Brod</t>
  </si>
  <si>
    <t>tel./fax +420 325 320095, +420 603 811013, e-mail: sommerk@email.cz</t>
  </si>
  <si>
    <t xml:space="preserve">Zpracováno programem firmy SELPO Broumy, tel. 603 525768 </t>
  </si>
  <si>
    <t>Zakázka číslo:</t>
  </si>
  <si>
    <t>Z-2019/0002</t>
  </si>
  <si>
    <t>Název:</t>
  </si>
  <si>
    <t>Český Brod, ul. Jana Kouly</t>
  </si>
  <si>
    <t/>
  </si>
  <si>
    <t>Nové optochráničky IT kabeláže MÚČB</t>
  </si>
  <si>
    <t>Rekapitulace</t>
  </si>
  <si>
    <t>Kap.</t>
  </si>
  <si>
    <t>Popis položky</t>
  </si>
  <si>
    <t>Základ DPH</t>
  </si>
  <si>
    <t>Základ 21,00%</t>
  </si>
  <si>
    <t>A.</t>
  </si>
  <si>
    <t>UPRAVENÉ ROZPOČTOVÉ NÁKLADY</t>
  </si>
  <si>
    <t>1.</t>
  </si>
  <si>
    <t>C21M - Elektromontáže  -  MONTÁŽ</t>
  </si>
  <si>
    <t>2.</t>
  </si>
  <si>
    <t xml:space="preserve">   Podíl přidružených výkonů 4,80% z C21M a navázaného materiálu</t>
  </si>
  <si>
    <t>3.</t>
  </si>
  <si>
    <t>C46M - Zemní práce  -  MONTÁŽ</t>
  </si>
  <si>
    <t>4.</t>
  </si>
  <si>
    <t xml:space="preserve">   Podíl přidružených výkonů 1,60% z C46M</t>
  </si>
  <si>
    <t>5.</t>
  </si>
  <si>
    <t>MATERIÁL</t>
  </si>
  <si>
    <t>6.</t>
  </si>
  <si>
    <t xml:space="preserve">   Podružný materiál 5,00%</t>
  </si>
  <si>
    <t>CELKEM URN</t>
  </si>
  <si>
    <t>B.</t>
  </si>
  <si>
    <t>VEDLEJŠÍ ROZPOČTOVÉ NÁKLADY</t>
  </si>
  <si>
    <t>7.</t>
  </si>
  <si>
    <t>GZS 2,50% z C21M a navázaného materiálu</t>
  </si>
  <si>
    <t>CELKEM VRN</t>
  </si>
  <si>
    <t>Σ</t>
  </si>
  <si>
    <t>REKAPITULACE CELKEM</t>
  </si>
  <si>
    <t>Základ DPH (*)</t>
  </si>
  <si>
    <t>DPH</t>
  </si>
  <si>
    <t>Celkem s DPH</t>
  </si>
  <si>
    <t>Sazba 21,00%</t>
  </si>
  <si>
    <t>Celkem:</t>
  </si>
  <si>
    <t>(*) byl upraven z důvodu zaokrouhlení</t>
  </si>
  <si>
    <t>Děkujeme za Vaši zakázku. Těšíme se na další spolupráci.</t>
  </si>
  <si>
    <t>vypracoval:</t>
  </si>
  <si>
    <t>Karel Sommer</t>
  </si>
  <si>
    <t>e-mail:</t>
  </si>
  <si>
    <t>sommerk@email.cz</t>
  </si>
  <si>
    <t>dne:</t>
  </si>
  <si>
    <t>7.1.2019</t>
  </si>
  <si>
    <t>C21M - Elektromontáže</t>
  </si>
  <si>
    <t>Poř.č.</t>
  </si>
  <si>
    <t>Číslo pol.</t>
  </si>
  <si>
    <t>Cena/jedn. [Kč]</t>
  </si>
  <si>
    <t>Množství</t>
  </si>
  <si>
    <t>Jedn.</t>
  </si>
  <si>
    <t>Celkem [Kč]</t>
  </si>
  <si>
    <t>210010036</t>
  </si>
  <si>
    <t>trubka inst.oheb. HDPE 40mm</t>
  </si>
  <si>
    <t>120,00</t>
  </si>
  <si>
    <t>m</t>
  </si>
  <si>
    <t>210010136</t>
  </si>
  <si>
    <t>trubka ochr.z PE vnitřní R=150mm (PU)</t>
  </si>
  <si>
    <t>15,00</t>
  </si>
  <si>
    <t>210190003</t>
  </si>
  <si>
    <t>montáž KK1 Polyvault 2424</t>
  </si>
  <si>
    <t>1,00</t>
  </si>
  <si>
    <t>ks</t>
  </si>
  <si>
    <t>Celkem za ceník:</t>
  </si>
  <si>
    <t>Cena:</t>
  </si>
  <si>
    <t>Kč</t>
  </si>
  <si>
    <t>C46M - Zemní práce</t>
  </si>
  <si>
    <t>000012</t>
  </si>
  <si>
    <t>protlak řízený do 150 mm</t>
  </si>
  <si>
    <t>16,00</t>
  </si>
  <si>
    <t>460000000</t>
  </si>
  <si>
    <t>dem. + mont. chodník. zámk. dl. nad výkop vč. mat.</t>
  </si>
  <si>
    <t>2,50</t>
  </si>
  <si>
    <t>m2</t>
  </si>
  <si>
    <t>460010024</t>
  </si>
  <si>
    <t>vytyč.trati kab.vedení v zastavěném prostoru</t>
  </si>
  <si>
    <t>0,04</t>
  </si>
  <si>
    <t>km</t>
  </si>
  <si>
    <t>460030011</t>
  </si>
  <si>
    <t>sejmutí drnu</t>
  </si>
  <si>
    <t>5,25</t>
  </si>
  <si>
    <t>460050602</t>
  </si>
  <si>
    <t>ruční výkop jámy zem.tř.3-4</t>
  </si>
  <si>
    <t>2,90</t>
  </si>
  <si>
    <t>m3</t>
  </si>
  <si>
    <t>460120002</t>
  </si>
  <si>
    <t>zához jámy zem.tř. 3-4</t>
  </si>
  <si>
    <t>460200163</t>
  </si>
  <si>
    <t>kabel.rýha 35cm/šíř. 80cm/hl. zem.tř.3</t>
  </si>
  <si>
    <t>460300006</t>
  </si>
  <si>
    <t>hutnění zeminy vrstvy 20cm</t>
  </si>
  <si>
    <t>3,10</t>
  </si>
  <si>
    <t>460420022</t>
  </si>
  <si>
    <t>kabel.lože z kop.písku rýha 65cm tl.10cm</t>
  </si>
  <si>
    <t>460490012</t>
  </si>
  <si>
    <t>fólie výstražná z PVC šířky 33cm</t>
  </si>
  <si>
    <t>460520051</t>
  </si>
  <si>
    <t>dopravní značení</t>
  </si>
  <si>
    <t>460520052</t>
  </si>
  <si>
    <t>geodet. zaměření</t>
  </si>
  <si>
    <t>460560143</t>
  </si>
  <si>
    <t>ruč.zához.kab.rýhy 35cm šíř.60cm hl.zem.tř.3</t>
  </si>
  <si>
    <t>460600001</t>
  </si>
  <si>
    <t>odvoz zeminy do 1km</t>
  </si>
  <si>
    <t>1,20</t>
  </si>
  <si>
    <t>460620001</t>
  </si>
  <si>
    <t>položení drnu</t>
  </si>
  <si>
    <t>Materiály</t>
  </si>
  <si>
    <t>0001</t>
  </si>
  <si>
    <t>kabelová komora - Polyvault 2424</t>
  </si>
  <si>
    <t>0002</t>
  </si>
  <si>
    <t>tr. HDPE 40</t>
  </si>
  <si>
    <t>0003</t>
  </si>
  <si>
    <t>kopaný písek</t>
  </si>
  <si>
    <t>0004</t>
  </si>
  <si>
    <t>fólie z polyetylenu šíře 330mm</t>
  </si>
  <si>
    <t>kg</t>
  </si>
  <si>
    <t>00247</t>
  </si>
  <si>
    <t>tr. PVC 150 mm</t>
  </si>
  <si>
    <t>Celkem za materiály:</t>
  </si>
  <si>
    <t>Prořez 5,00%</t>
  </si>
  <si>
    <t>Montáž celkem:</t>
  </si>
  <si>
    <t>Základ DPH 21,00%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</si>
</sst>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05]#,##0.00;\-#,##0.00"/>
    <numFmt numFmtId="166" formatCode="#,##0.00\ &quot;Kč&quot;"/>
    <numFmt numFmtId="167" formatCode="#,##0.0\ &quot;Kč&quot;"/>
  </numFmts>
  <fonts count="14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FF0000"/>
      <name val="Arial"/>
      <family val="2"/>
    </font>
    <font>
      <i/>
      <sz val="12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FF"/>
      <name val="Arial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sz val="10"/>
      <color rgb="FF000000"/>
      <name val="Arial"/>
      <family val="2"/>
    </font>
    <font>
      <b/>
      <sz val="9.75"/>
      <color rgb="FF000000"/>
      <name val="Arial"/>
      <family val="2"/>
    </font>
    <font>
      <b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808080"/>
      </top>
      <bottom style="thin">
        <color rgb="FF80808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2" fillId="0" borderId="0" xfId="0" applyFont="1" applyFill="1" applyBorder="1"/>
    <xf numFmtId="0" fontId="2" fillId="0" borderId="1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0" fontId="2" fillId="2" borderId="8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horizontal="right" vertical="top" wrapText="1" readingOrder="1"/>
    </xf>
    <xf numFmtId="0" fontId="10" fillId="0" borderId="0" xfId="0" applyNumberFormat="1" applyFont="1" applyFill="1" applyBorder="1" applyAlignment="1">
      <alignment vertical="top" wrapText="1" readingOrder="1"/>
    </xf>
    <xf numFmtId="0" fontId="2" fillId="0" borderId="7" xfId="0" applyNumberFormat="1" applyFont="1" applyFill="1" applyBorder="1" applyAlignment="1">
      <alignment vertical="top" wrapText="1"/>
    </xf>
    <xf numFmtId="0" fontId="12" fillId="0" borderId="7" xfId="0" applyNumberFormat="1" applyFont="1" applyFill="1" applyBorder="1" applyAlignment="1">
      <alignment horizontal="right" vertical="top" wrapText="1" readingOrder="1"/>
    </xf>
    <xf numFmtId="0" fontId="9" fillId="0" borderId="9" xfId="0" applyNumberFormat="1" applyFont="1" applyFill="1" applyBorder="1" applyAlignment="1">
      <alignment horizontal="right" vertical="top" wrapText="1" readingOrder="1"/>
    </xf>
    <xf numFmtId="0" fontId="2" fillId="0" borderId="9" xfId="0" applyNumberFormat="1" applyFont="1" applyFill="1" applyBorder="1" applyAlignment="1">
      <alignment vertical="top" wrapText="1"/>
    </xf>
    <xf numFmtId="0" fontId="9" fillId="0" borderId="9" xfId="0" applyNumberFormat="1" applyFont="1" applyFill="1" applyBorder="1" applyAlignment="1">
      <alignment vertical="top" wrapText="1" readingOrder="1"/>
    </xf>
    <xf numFmtId="164" fontId="10" fillId="0" borderId="0" xfId="0" applyNumberFormat="1" applyFont="1" applyFill="1" applyBorder="1" applyAlignment="1">
      <alignment horizontal="right" vertical="top" wrapText="1" readingOrder="1"/>
    </xf>
    <xf numFmtId="0" fontId="9" fillId="0" borderId="9" xfId="0" applyNumberFormat="1" applyFont="1" applyFill="1" applyBorder="1" applyAlignment="1">
      <alignment horizontal="right" vertical="center" wrapText="1" readingOrder="1"/>
    </xf>
    <xf numFmtId="0" fontId="9" fillId="0" borderId="9" xfId="0" applyNumberFormat="1" applyFont="1" applyFill="1" applyBorder="1" applyAlignment="1">
      <alignment vertical="center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0" fontId="6" fillId="2" borderId="0" xfId="0" applyNumberFormat="1" applyFont="1" applyFill="1" applyBorder="1" applyAlignment="1">
      <alignment horizontal="right" vertical="top" wrapText="1" readingOrder="1"/>
    </xf>
    <xf numFmtId="0" fontId="2" fillId="2" borderId="0" xfId="0" applyNumberFormat="1" applyFont="1" applyFill="1" applyBorder="1" applyAlignment="1">
      <alignment vertical="top" wrapText="1"/>
    </xf>
    <xf numFmtId="0" fontId="7" fillId="2" borderId="0" xfId="0" applyNumberFormat="1" applyFont="1" applyFill="1" applyBorder="1" applyAlignment="1">
      <alignment vertical="top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9" fillId="0" borderId="10" xfId="0" applyNumberFormat="1" applyFont="1" applyFill="1" applyBorder="1" applyAlignment="1">
      <alignment horizontal="right" vertical="top" wrapText="1" readingOrder="1"/>
    </xf>
    <xf numFmtId="0" fontId="2" fillId="0" borderId="10" xfId="0" applyNumberFormat="1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9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10" fillId="0" borderId="0" xfId="0" applyNumberFormat="1" applyFont="1" applyFill="1" applyBorder="1" applyAlignment="1">
      <alignment horizontal="right" vertical="top" wrapText="1" readingOrder="1"/>
    </xf>
    <xf numFmtId="0" fontId="10" fillId="0" borderId="0" xfId="0" applyNumberFormat="1" applyFont="1" applyFill="1" applyBorder="1" applyAlignment="1">
      <alignment vertical="top" wrapText="1" readingOrder="1"/>
    </xf>
    <xf numFmtId="0" fontId="9" fillId="0" borderId="10" xfId="0" applyNumberFormat="1" applyFont="1" applyFill="1" applyBorder="1" applyAlignment="1">
      <alignment horizontal="left" vertical="center" wrapText="1" readingOrder="1"/>
    </xf>
    <xf numFmtId="0" fontId="9" fillId="0" borderId="10" xfId="0" applyNumberFormat="1" applyFont="1" applyFill="1" applyBorder="1" applyAlignment="1">
      <alignment vertical="center" wrapText="1" readingOrder="1"/>
    </xf>
    <xf numFmtId="0" fontId="11" fillId="0" borderId="7" xfId="0" applyNumberFormat="1" applyFont="1" applyFill="1" applyBorder="1" applyAlignment="1">
      <alignment vertical="top" wrapText="1" readingOrder="1"/>
    </xf>
    <xf numFmtId="0" fontId="2" fillId="0" borderId="7" xfId="0" applyNumberFormat="1" applyFont="1" applyFill="1" applyBorder="1" applyAlignment="1">
      <alignment vertical="top" wrapText="1"/>
    </xf>
    <xf numFmtId="0" fontId="12" fillId="0" borderId="7" xfId="0" applyNumberFormat="1" applyFont="1" applyFill="1" applyBorder="1" applyAlignment="1">
      <alignment horizontal="right" vertical="top" wrapText="1" readingOrder="1"/>
    </xf>
    <xf numFmtId="0" fontId="12" fillId="0" borderId="0" xfId="0" applyNumberFormat="1" applyFont="1" applyFill="1" applyBorder="1" applyAlignment="1">
      <alignment horizontal="right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10" fillId="0" borderId="0" xfId="0" applyNumberFormat="1" applyFont="1" applyFill="1" applyBorder="1" applyAlignment="1">
      <alignment horizontal="left" vertical="top" wrapText="1" readingOrder="1"/>
    </xf>
    <xf numFmtId="0" fontId="9" fillId="0" borderId="9" xfId="0" applyNumberFormat="1" applyFont="1" applyFill="1" applyBorder="1" applyAlignment="1">
      <alignment horizontal="right" vertical="top" wrapText="1" readingOrder="1"/>
    </xf>
    <xf numFmtId="0" fontId="2" fillId="0" borderId="9" xfId="0" applyNumberFormat="1" applyFont="1" applyFill="1" applyBorder="1" applyAlignment="1">
      <alignment vertical="top" wrapText="1"/>
    </xf>
    <xf numFmtId="0" fontId="9" fillId="0" borderId="9" xfId="0" applyNumberFormat="1" applyFont="1" applyFill="1" applyBorder="1" applyAlignment="1">
      <alignment vertical="top" wrapText="1" readingOrder="1"/>
    </xf>
    <xf numFmtId="164" fontId="10" fillId="0" borderId="0" xfId="0" applyNumberFormat="1" applyFont="1" applyFill="1" applyBorder="1" applyAlignment="1">
      <alignment horizontal="right" vertical="top" wrapText="1" readingOrder="1"/>
    </xf>
    <xf numFmtId="0" fontId="9" fillId="0" borderId="9" xfId="0" applyNumberFormat="1" applyFont="1" applyFill="1" applyBorder="1" applyAlignment="1">
      <alignment horizontal="right" vertical="center" wrapText="1" readingOrder="1"/>
    </xf>
    <xf numFmtId="0" fontId="9" fillId="0" borderId="9" xfId="0" applyNumberFormat="1" applyFont="1" applyFill="1" applyBorder="1" applyAlignment="1">
      <alignment vertical="center" wrapText="1" readingOrder="1"/>
    </xf>
    <xf numFmtId="0" fontId="2" fillId="0" borderId="9" xfId="0" applyNumberFormat="1" applyFont="1" applyFill="1" applyBorder="1" applyAlignment="1">
      <alignment vertical="top" wrapText="1" readingOrder="1"/>
    </xf>
    <xf numFmtId="166" fontId="13" fillId="0" borderId="9" xfId="0" applyNumberFormat="1" applyFont="1" applyFill="1" applyBorder="1" applyAlignment="1">
      <alignment vertical="top" wrapText="1" readingOrder="1"/>
    </xf>
    <xf numFmtId="166" fontId="10" fillId="0" borderId="0" xfId="0" applyNumberFormat="1" applyFont="1" applyFill="1" applyBorder="1" applyAlignment="1">
      <alignment horizontal="right" vertical="top" wrapText="1" readingOrder="1"/>
    </xf>
    <xf numFmtId="166" fontId="12" fillId="0" borderId="7" xfId="0" applyNumberFormat="1" applyFont="1" applyFill="1" applyBorder="1" applyAlignment="1">
      <alignment horizontal="right" vertical="top" wrapText="1" readingOrder="1"/>
    </xf>
    <xf numFmtId="166" fontId="12" fillId="0" borderId="0" xfId="0" applyNumberFormat="1" applyFont="1" applyFill="1" applyBorder="1" applyAlignment="1">
      <alignment horizontal="right" vertical="top" wrapText="1" readingOrder="1"/>
    </xf>
    <xf numFmtId="0" fontId="9" fillId="0" borderId="9" xfId="0" applyNumberFormat="1" applyFont="1" applyFill="1" applyBorder="1" applyAlignment="1">
      <alignment horizontal="right" vertical="center" wrapText="1" readingOrder="1"/>
    </xf>
    <xf numFmtId="166" fontId="13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/>
    <xf numFmtId="166" fontId="9" fillId="0" borderId="0" xfId="0" applyNumberFormat="1" applyFont="1" applyFill="1" applyBorder="1" applyAlignment="1">
      <alignment horizontal="right" vertical="top" wrapText="1" readingOrder="1"/>
    </xf>
    <xf numFmtId="166" fontId="9" fillId="0" borderId="10" xfId="0" applyNumberFormat="1" applyFont="1" applyFill="1" applyBorder="1" applyAlignment="1">
      <alignment horizontal="right" vertical="center" wrapText="1" readingOrder="1"/>
    </xf>
    <xf numFmtId="166" fontId="2" fillId="0" borderId="10" xfId="0" applyNumberFormat="1" applyFont="1" applyFill="1" applyBorder="1" applyAlignment="1">
      <alignment vertical="top" wrapText="1"/>
    </xf>
    <xf numFmtId="166" fontId="10" fillId="0" borderId="0" xfId="0" applyNumberFormat="1" applyFont="1" applyFill="1" applyBorder="1" applyAlignment="1">
      <alignment horizontal="right" vertical="top" wrapText="1" readingOrder="1"/>
    </xf>
    <xf numFmtId="166" fontId="9" fillId="0" borderId="10" xfId="0" applyNumberFormat="1" applyFont="1" applyFill="1" applyBorder="1" applyAlignment="1">
      <alignment horizontal="right" vertical="center" wrapText="1" readingOrder="1"/>
    </xf>
    <xf numFmtId="167" fontId="12" fillId="0" borderId="0" xfId="0" applyNumberFormat="1" applyFont="1" applyFill="1" applyBorder="1" applyAlignment="1">
      <alignment horizontal="right" vertical="top" wrapText="1" readingOrder="1"/>
    </xf>
    <xf numFmtId="167" fontId="12" fillId="0" borderId="7" xfId="0" applyNumberFormat="1" applyFont="1" applyFill="1" applyBorder="1" applyAlignment="1">
      <alignment horizontal="right" vertical="top" wrapText="1" readingOrder="1"/>
    </xf>
    <xf numFmtId="164" fontId="10" fillId="3" borderId="0" xfId="0" applyNumberFormat="1" applyFont="1" applyFill="1" applyBorder="1" applyAlignment="1">
      <alignment horizontal="right" vertical="top" wrapText="1" readingOrder="1"/>
    </xf>
    <xf numFmtId="0" fontId="2" fillId="3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0000FF"/>
      <rgbColor rgb="00D3D3D3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showGridLines="0" workbookViewId="0" topLeftCell="A1">
      <pane ySplit="7" topLeftCell="A8" activePane="bottomLeft" state="frozen"/>
      <selection pane="bottomLeft" activeCell="R53" sqref="R53"/>
    </sheetView>
  </sheetViews>
  <sheetFormatPr defaultColWidth="9.140625" defaultRowHeight="15"/>
  <cols>
    <col min="1" max="1" width="0.5625" style="0" customWidth="1"/>
    <col min="2" max="2" width="1.57421875" style="0" customWidth="1"/>
    <col min="3" max="3" width="0.2890625" style="0" customWidth="1"/>
    <col min="4" max="4" width="6.7109375" style="0" customWidth="1"/>
    <col min="5" max="5" width="2.00390625" style="0" customWidth="1"/>
    <col min="6" max="6" width="0.9921875" style="0" customWidth="1"/>
    <col min="7" max="7" width="2.57421875" style="0" customWidth="1"/>
    <col min="8" max="8" width="9.140625" style="0" hidden="1" customWidth="1"/>
    <col min="9" max="9" width="5.421875" style="0" customWidth="1"/>
    <col min="10" max="10" width="7.57421875" style="0" customWidth="1"/>
    <col min="11" max="11" width="2.421875" style="0" customWidth="1"/>
    <col min="12" max="12" width="0.5625" style="0" customWidth="1"/>
    <col min="13" max="13" width="9.140625" style="0" hidden="1" customWidth="1"/>
    <col min="14" max="14" width="2.140625" style="0" customWidth="1"/>
    <col min="15" max="15" width="12.00390625" style="0" customWidth="1"/>
    <col min="16" max="16" width="1.1484375" style="0" customWidth="1"/>
    <col min="17" max="17" width="15.7109375" style="0" customWidth="1"/>
    <col min="18" max="18" width="8.00390625" style="0" customWidth="1"/>
    <col min="19" max="19" width="0.5625" style="0" customWidth="1"/>
    <col min="20" max="20" width="2.140625" style="0" customWidth="1"/>
    <col min="21" max="21" width="13.8515625" style="0" customWidth="1"/>
    <col min="22" max="22" width="4.28125" style="0" customWidth="1"/>
    <col min="23" max="23" width="9.8515625" style="0" customWidth="1"/>
    <col min="24" max="24" width="9.140625" style="0" hidden="1" customWidth="1"/>
    <col min="25" max="25" width="1.28515625" style="0" customWidth="1"/>
    <col min="26" max="27" width="0.5625" style="0" customWidth="1"/>
  </cols>
  <sheetData>
    <row r="1" spans="12:20" ht="15">
      <c r="L1" s="21" t="s">
        <v>0</v>
      </c>
      <c r="M1" s="22"/>
      <c r="N1" s="22"/>
      <c r="O1" s="22"/>
      <c r="P1" s="22"/>
      <c r="Q1" s="22"/>
      <c r="R1" s="22"/>
      <c r="S1" s="22"/>
      <c r="T1" s="22"/>
    </row>
    <row r="2" spans="15:18" ht="15">
      <c r="O2" s="23" t="s">
        <v>1</v>
      </c>
      <c r="P2" s="22"/>
      <c r="Q2" s="22"/>
      <c r="R2" s="22"/>
    </row>
    <row r="3" spans="7:22" ht="15">
      <c r="G3" s="23" t="s">
        <v>2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ht="2.85" customHeight="1"/>
    <row r="5" spans="1:27" ht="1.3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1.25" customHeight="1">
      <c r="A6" s="24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ht="15" hidden="1"/>
    <row r="8" ht="2.85" customHeight="1"/>
    <row r="9" spans="2:25" ht="5.65" customHeigh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"/>
    </row>
    <row r="10" spans="2:25" ht="16.35" customHeight="1">
      <c r="B10" s="5"/>
      <c r="C10" s="6"/>
      <c r="D10" s="25" t="s">
        <v>4</v>
      </c>
      <c r="E10" s="26"/>
      <c r="F10" s="26"/>
      <c r="G10" s="26"/>
      <c r="H10" s="26"/>
      <c r="I10" s="26"/>
      <c r="J10" s="27" t="s">
        <v>5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6"/>
      <c r="Y10" s="7"/>
    </row>
    <row r="11" spans="2:25" ht="16.35" customHeight="1">
      <c r="B11" s="5"/>
      <c r="C11" s="6"/>
      <c r="D11" s="25" t="s">
        <v>6</v>
      </c>
      <c r="E11" s="26"/>
      <c r="F11" s="26"/>
      <c r="G11" s="26"/>
      <c r="H11" s="26"/>
      <c r="I11" s="26"/>
      <c r="J11" s="27" t="s">
        <v>7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6"/>
      <c r="Y11" s="7"/>
    </row>
    <row r="12" spans="2:25" ht="16.35" customHeight="1">
      <c r="B12" s="5"/>
      <c r="C12" s="6"/>
      <c r="D12" s="25" t="s">
        <v>8</v>
      </c>
      <c r="E12" s="26"/>
      <c r="F12" s="26"/>
      <c r="G12" s="26"/>
      <c r="H12" s="26"/>
      <c r="I12" s="26"/>
      <c r="J12" s="27" t="s">
        <v>9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6"/>
      <c r="Y12" s="7"/>
    </row>
    <row r="13" spans="2:25" ht="2.85" customHeight="1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</row>
    <row r="14" ht="2.85" customHeight="1"/>
    <row r="15" ht="11.45" customHeight="1"/>
    <row r="16" ht="2.85" customHeight="1"/>
    <row r="17" ht="15" hidden="1"/>
    <row r="18" spans="2:26" ht="17.1" customHeight="1">
      <c r="B18" s="28" t="s">
        <v>10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ht="2.85" customHeight="1"/>
    <row r="20" spans="2:26" ht="11.45" customHeight="1">
      <c r="B20" s="29" t="s">
        <v>11</v>
      </c>
      <c r="C20" s="30"/>
      <c r="D20" s="30"/>
      <c r="E20" s="31" t="s">
        <v>12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29" t="s">
        <v>13</v>
      </c>
      <c r="U20" s="30"/>
      <c r="V20" s="29" t="s">
        <v>14</v>
      </c>
      <c r="W20" s="30"/>
      <c r="X20" s="30"/>
      <c r="Y20" s="30"/>
      <c r="Z20" s="30"/>
    </row>
    <row r="21" spans="2:26" ht="11.45" customHeight="1">
      <c r="B21" s="32" t="s">
        <v>15</v>
      </c>
      <c r="C21" s="22"/>
      <c r="D21" s="22"/>
      <c r="E21" s="33" t="s">
        <v>16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34" t="s">
        <v>8</v>
      </c>
      <c r="U21" s="22"/>
      <c r="V21" s="34" t="s">
        <v>8</v>
      </c>
      <c r="W21" s="22"/>
      <c r="X21" s="22"/>
      <c r="Y21" s="22"/>
      <c r="Z21" s="22"/>
    </row>
    <row r="22" spans="2:26" ht="11.25" customHeight="1">
      <c r="B22" s="35" t="s">
        <v>17</v>
      </c>
      <c r="C22" s="22"/>
      <c r="D22" s="22"/>
      <c r="E22" s="36" t="s">
        <v>18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53">
        <f>'Položky všech ceníků'!AA15</f>
        <v>0</v>
      </c>
      <c r="U22" s="60"/>
      <c r="V22" s="53">
        <f>T22</f>
        <v>0</v>
      </c>
      <c r="W22" s="22"/>
      <c r="X22" s="22"/>
      <c r="Y22" s="22"/>
      <c r="Z22" s="22"/>
    </row>
    <row r="23" spans="2:26" ht="11.45" customHeight="1">
      <c r="B23" s="35" t="s">
        <v>19</v>
      </c>
      <c r="C23" s="22"/>
      <c r="D23" s="22"/>
      <c r="E23" s="36" t="s">
        <v>20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53">
        <f>(T22)*0.048*2.2</f>
        <v>0</v>
      </c>
      <c r="U23" s="60"/>
      <c r="V23" s="53">
        <f>T23</f>
        <v>0</v>
      </c>
      <c r="W23" s="22"/>
      <c r="X23" s="22"/>
      <c r="Y23" s="22"/>
      <c r="Z23" s="22"/>
    </row>
    <row r="24" spans="2:26" ht="11.45" customHeight="1">
      <c r="B24" s="35" t="s">
        <v>21</v>
      </c>
      <c r="C24" s="22"/>
      <c r="D24" s="22"/>
      <c r="E24" s="36" t="s">
        <v>22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64">
        <f>'Položky všech ceníků'!AA48</f>
        <v>0</v>
      </c>
      <c r="U24" s="60"/>
      <c r="V24" s="53">
        <f>T24</f>
        <v>0</v>
      </c>
      <c r="W24" s="22"/>
      <c r="X24" s="22"/>
      <c r="Y24" s="22"/>
      <c r="Z24" s="22"/>
    </row>
    <row r="25" spans="2:26" ht="11.45" customHeight="1">
      <c r="B25" s="35" t="s">
        <v>23</v>
      </c>
      <c r="C25" s="22"/>
      <c r="D25" s="22"/>
      <c r="E25" s="36" t="s">
        <v>24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53">
        <f>T24*0.016</f>
        <v>0</v>
      </c>
      <c r="U25" s="60"/>
      <c r="V25" s="53">
        <f>T25</f>
        <v>0</v>
      </c>
      <c r="W25" s="22"/>
      <c r="X25" s="22"/>
      <c r="Y25" s="22"/>
      <c r="Z25" s="22"/>
    </row>
    <row r="26" spans="2:26" ht="11.25" customHeight="1">
      <c r="B26" s="35" t="s">
        <v>25</v>
      </c>
      <c r="C26" s="22"/>
      <c r="D26" s="22"/>
      <c r="E26" s="36" t="s">
        <v>26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53">
        <f>'Položky všech ceníků'!AA70+'Položky všech ceníků'!T77</f>
        <v>0</v>
      </c>
      <c r="U26" s="60"/>
      <c r="V26" s="53">
        <f>T26</f>
        <v>0</v>
      </c>
      <c r="W26" s="22"/>
      <c r="X26" s="22"/>
      <c r="Y26" s="22"/>
      <c r="Z26" s="22"/>
    </row>
    <row r="27" spans="2:26" ht="11.45" customHeight="1">
      <c r="B27" s="35" t="s">
        <v>27</v>
      </c>
      <c r="C27" s="22"/>
      <c r="D27" s="22"/>
      <c r="E27" s="36" t="s">
        <v>28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53">
        <f>T26*0.05</f>
        <v>0</v>
      </c>
      <c r="U27" s="60"/>
      <c r="V27" s="53">
        <f>T27</f>
        <v>0</v>
      </c>
      <c r="W27" s="22"/>
      <c r="X27" s="22"/>
      <c r="Y27" s="22"/>
      <c r="Z27" s="22"/>
    </row>
    <row r="28" spans="2:26" ht="11.45" customHeight="1">
      <c r="B28" s="32" t="s">
        <v>8</v>
      </c>
      <c r="C28" s="22"/>
      <c r="D28" s="22"/>
      <c r="E28" s="33" t="s">
        <v>29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61">
        <f>SUM(T22:U27)</f>
        <v>0</v>
      </c>
      <c r="U28" s="60"/>
      <c r="V28" s="61">
        <f>SUM(V22:Z27)</f>
        <v>0</v>
      </c>
      <c r="W28" s="22"/>
      <c r="X28" s="22"/>
      <c r="Y28" s="22"/>
      <c r="Z28" s="22"/>
    </row>
    <row r="29" spans="2:26" ht="11.45" customHeight="1">
      <c r="B29" s="35" t="s">
        <v>8</v>
      </c>
      <c r="C29" s="22"/>
      <c r="D29" s="22"/>
      <c r="E29" s="36" t="s">
        <v>8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53" t="s">
        <v>8</v>
      </c>
      <c r="U29" s="60"/>
      <c r="V29" s="35" t="s">
        <v>8</v>
      </c>
      <c r="W29" s="22"/>
      <c r="X29" s="22"/>
      <c r="Y29" s="22"/>
      <c r="Z29" s="22"/>
    </row>
    <row r="30" spans="2:26" ht="11.25" customHeight="1">
      <c r="B30" s="32" t="s">
        <v>30</v>
      </c>
      <c r="C30" s="22"/>
      <c r="D30" s="22"/>
      <c r="E30" s="33" t="s">
        <v>31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61" t="s">
        <v>8</v>
      </c>
      <c r="U30" s="60"/>
      <c r="V30" s="34" t="s">
        <v>8</v>
      </c>
      <c r="W30" s="22"/>
      <c r="X30" s="22"/>
      <c r="Y30" s="22"/>
      <c r="Z30" s="22"/>
    </row>
    <row r="31" spans="2:26" ht="11.45" customHeight="1">
      <c r="B31" s="35" t="s">
        <v>32</v>
      </c>
      <c r="C31" s="22"/>
      <c r="D31" s="22"/>
      <c r="E31" s="36" t="s">
        <v>33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53">
        <f>T22*0.025*2</f>
        <v>0</v>
      </c>
      <c r="U31" s="60"/>
      <c r="V31" s="53">
        <f>T31</f>
        <v>0</v>
      </c>
      <c r="W31" s="22"/>
      <c r="X31" s="22"/>
      <c r="Y31" s="22"/>
      <c r="Z31" s="22"/>
    </row>
    <row r="32" spans="2:26" ht="11.45" customHeight="1">
      <c r="B32" s="32" t="s">
        <v>8</v>
      </c>
      <c r="C32" s="22"/>
      <c r="D32" s="22"/>
      <c r="E32" s="33" t="s">
        <v>34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61">
        <f>SUM(T31)</f>
        <v>0</v>
      </c>
      <c r="U32" s="60"/>
      <c r="V32" s="61">
        <f>SUM(V31)</f>
        <v>0</v>
      </c>
      <c r="W32" s="22"/>
      <c r="X32" s="22"/>
      <c r="Y32" s="22"/>
      <c r="Z32" s="22"/>
    </row>
    <row r="33" spans="2:26" ht="11.45" customHeight="1">
      <c r="B33" s="35" t="s">
        <v>8</v>
      </c>
      <c r="C33" s="22"/>
      <c r="D33" s="22"/>
      <c r="E33" s="36" t="s">
        <v>8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53" t="s">
        <v>8</v>
      </c>
      <c r="U33" s="60"/>
      <c r="V33" s="35" t="s">
        <v>8</v>
      </c>
      <c r="W33" s="22"/>
      <c r="X33" s="22"/>
      <c r="Y33" s="22"/>
      <c r="Z33" s="22"/>
    </row>
    <row r="34" spans="2:26" ht="11.25" customHeight="1">
      <c r="B34" s="37" t="s">
        <v>35</v>
      </c>
      <c r="C34" s="30"/>
      <c r="D34" s="30"/>
      <c r="E34" s="38" t="s">
        <v>36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62">
        <f>T28+T32</f>
        <v>0</v>
      </c>
      <c r="U34" s="63"/>
      <c r="V34" s="65">
        <f>T34</f>
        <v>0</v>
      </c>
      <c r="W34" s="30"/>
      <c r="X34" s="30"/>
      <c r="Y34" s="30"/>
      <c r="Z34" s="30"/>
    </row>
    <row r="35" ht="15" hidden="1"/>
    <row r="36" ht="14.1" customHeight="1"/>
    <row r="37" spans="2:17" ht="15">
      <c r="B37" s="39" t="s">
        <v>8</v>
      </c>
      <c r="C37" s="40"/>
      <c r="D37" s="40"/>
      <c r="E37" s="40"/>
      <c r="F37" s="40"/>
      <c r="G37" s="40"/>
      <c r="I37" s="41" t="s">
        <v>37</v>
      </c>
      <c r="J37" s="40"/>
      <c r="K37" s="40"/>
      <c r="L37" s="40"/>
      <c r="M37" s="41" t="s">
        <v>38</v>
      </c>
      <c r="N37" s="40"/>
      <c r="O37" s="40"/>
      <c r="P37" s="40"/>
      <c r="Q37" s="14" t="s">
        <v>39</v>
      </c>
    </row>
    <row r="38" spans="2:17" ht="15">
      <c r="B38" s="41" t="s">
        <v>40</v>
      </c>
      <c r="C38" s="40"/>
      <c r="D38" s="40"/>
      <c r="E38" s="40"/>
      <c r="F38" s="40"/>
      <c r="G38" s="40"/>
      <c r="H38" s="13"/>
      <c r="I38" s="54">
        <f>T34</f>
        <v>0</v>
      </c>
      <c r="J38" s="40"/>
      <c r="K38" s="40"/>
      <c r="L38" s="40"/>
      <c r="M38" s="54">
        <f>I38*0.21</f>
        <v>0</v>
      </c>
      <c r="N38" s="40"/>
      <c r="O38" s="40"/>
      <c r="P38" s="40"/>
      <c r="Q38" s="67">
        <f>I38+M38</f>
        <v>0</v>
      </c>
    </row>
    <row r="39" ht="15" hidden="1"/>
    <row r="40" ht="3" customHeight="1"/>
    <row r="41" spans="2:17" ht="15">
      <c r="B41" s="42" t="s">
        <v>41</v>
      </c>
      <c r="C41" s="22"/>
      <c r="D41" s="22"/>
      <c r="E41" s="22"/>
      <c r="F41" s="22"/>
      <c r="G41" s="22"/>
      <c r="I41" s="55">
        <f>I38</f>
        <v>0</v>
      </c>
      <c r="J41" s="22"/>
      <c r="K41" s="22"/>
      <c r="L41" s="22"/>
      <c r="N41" s="55">
        <f>M38</f>
        <v>0</v>
      </c>
      <c r="O41" s="22"/>
      <c r="P41" s="22"/>
      <c r="Q41" s="66">
        <f>Q38</f>
        <v>0</v>
      </c>
    </row>
    <row r="42" ht="2.85" customHeight="1"/>
    <row r="43" spans="2:26" ht="11.25" customHeight="1">
      <c r="B43" s="43" t="s">
        <v>42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ht="5.65" customHeight="1"/>
    <row r="45" ht="2.85" customHeight="1"/>
    <row r="46" ht="15" hidden="1"/>
    <row r="47" spans="2:15" ht="12.6" customHeight="1">
      <c r="B47" s="44" t="s">
        <v>43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ht="11.45" customHeight="1"/>
    <row r="49" spans="2:10" ht="11.45" customHeight="1">
      <c r="B49" s="34" t="s">
        <v>44</v>
      </c>
      <c r="C49" s="22"/>
      <c r="D49" s="22"/>
      <c r="E49" s="22"/>
      <c r="F49" s="33" t="s">
        <v>45</v>
      </c>
      <c r="G49" s="22"/>
      <c r="H49" s="22"/>
      <c r="I49" s="22"/>
      <c r="J49" s="22"/>
    </row>
    <row r="50" spans="2:10" ht="11.45" customHeight="1">
      <c r="B50" s="34" t="s">
        <v>46</v>
      </c>
      <c r="C50" s="22"/>
      <c r="D50" s="22"/>
      <c r="E50" s="22"/>
      <c r="F50" s="33" t="s">
        <v>47</v>
      </c>
      <c r="G50" s="22"/>
      <c r="H50" s="22"/>
      <c r="I50" s="22"/>
      <c r="J50" s="22"/>
    </row>
    <row r="51" spans="2:10" ht="11.25" customHeight="1">
      <c r="B51" s="34" t="s">
        <v>48</v>
      </c>
      <c r="C51" s="22"/>
      <c r="D51" s="22"/>
      <c r="E51" s="22"/>
      <c r="F51" s="33" t="s">
        <v>49</v>
      </c>
      <c r="G51" s="22"/>
      <c r="H51" s="22"/>
      <c r="I51" s="22"/>
      <c r="J51" s="22"/>
    </row>
  </sheetData>
  <mergeCells count="88">
    <mergeCell ref="B51:E51"/>
    <mergeCell ref="F51:J51"/>
    <mergeCell ref="B43:Z43"/>
    <mergeCell ref="B47:O47"/>
    <mergeCell ref="B49:E49"/>
    <mergeCell ref="F49:J49"/>
    <mergeCell ref="B50:E50"/>
    <mergeCell ref="F50:J50"/>
    <mergeCell ref="B38:G38"/>
    <mergeCell ref="I38:L38"/>
    <mergeCell ref="M38:P38"/>
    <mergeCell ref="B41:G41"/>
    <mergeCell ref="I41:L41"/>
    <mergeCell ref="N41:P41"/>
    <mergeCell ref="B34:D34"/>
    <mergeCell ref="E34:S34"/>
    <mergeCell ref="T34:U34"/>
    <mergeCell ref="V34:Z34"/>
    <mergeCell ref="B37:G37"/>
    <mergeCell ref="I37:L37"/>
    <mergeCell ref="M37:P37"/>
    <mergeCell ref="B32:D32"/>
    <mergeCell ref="E32:S32"/>
    <mergeCell ref="T32:U32"/>
    <mergeCell ref="V32:Z32"/>
    <mergeCell ref="B33:D33"/>
    <mergeCell ref="E33:S33"/>
    <mergeCell ref="T33:U33"/>
    <mergeCell ref="V33:Z33"/>
    <mergeCell ref="B30:D30"/>
    <mergeCell ref="E30:S30"/>
    <mergeCell ref="T30:U30"/>
    <mergeCell ref="V30:Z30"/>
    <mergeCell ref="B31:D31"/>
    <mergeCell ref="E31:S31"/>
    <mergeCell ref="T31:U31"/>
    <mergeCell ref="V31:Z31"/>
    <mergeCell ref="B28:D28"/>
    <mergeCell ref="E28:S28"/>
    <mergeCell ref="T28:U28"/>
    <mergeCell ref="V28:Z28"/>
    <mergeCell ref="B29:D29"/>
    <mergeCell ref="E29:S29"/>
    <mergeCell ref="T29:U29"/>
    <mergeCell ref="V29:Z29"/>
    <mergeCell ref="B26:D26"/>
    <mergeCell ref="E26:S26"/>
    <mergeCell ref="T26:U26"/>
    <mergeCell ref="V26:Z26"/>
    <mergeCell ref="B27:D27"/>
    <mergeCell ref="E27:S27"/>
    <mergeCell ref="T27:U27"/>
    <mergeCell ref="V27:Z27"/>
    <mergeCell ref="B24:D24"/>
    <mergeCell ref="E24:S24"/>
    <mergeCell ref="T24:U24"/>
    <mergeCell ref="V24:Z24"/>
    <mergeCell ref="B25:D25"/>
    <mergeCell ref="E25:S25"/>
    <mergeCell ref="T25:U25"/>
    <mergeCell ref="V25:Z25"/>
    <mergeCell ref="B22:D22"/>
    <mergeCell ref="E22:S22"/>
    <mergeCell ref="T22:U22"/>
    <mergeCell ref="V22:Z22"/>
    <mergeCell ref="B23:D23"/>
    <mergeCell ref="E23:S23"/>
    <mergeCell ref="T23:U23"/>
    <mergeCell ref="V23:Z23"/>
    <mergeCell ref="B20:D20"/>
    <mergeCell ref="E20:S20"/>
    <mergeCell ref="T20:U20"/>
    <mergeCell ref="V20:Z20"/>
    <mergeCell ref="B21:D21"/>
    <mergeCell ref="E21:S21"/>
    <mergeCell ref="T21:U21"/>
    <mergeCell ref="V21:Z21"/>
    <mergeCell ref="D11:I11"/>
    <mergeCell ref="J11:W11"/>
    <mergeCell ref="D12:I12"/>
    <mergeCell ref="J12:W12"/>
    <mergeCell ref="B18:Z18"/>
    <mergeCell ref="L1:T1"/>
    <mergeCell ref="O2:R2"/>
    <mergeCell ref="G3:V3"/>
    <mergeCell ref="A6:AA6"/>
    <mergeCell ref="D10:I10"/>
    <mergeCell ref="J10:W10"/>
  </mergeCells>
  <printOptions/>
  <pageMargins left="0" right="0" top="0" bottom="0" header="0" footer="0"/>
  <pageSetup horizontalDpi="300" verticalDpi="300" orientation="portrait" paperSize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"/>
  <sheetViews>
    <sheetView showGridLines="0" tabSelected="1" workbookViewId="0" topLeftCell="A1">
      <pane ySplit="7" topLeftCell="A63" activePane="bottomLeft" state="frozen"/>
      <selection pane="bottomLeft" activeCell="B50" sqref="B50:AA50"/>
    </sheetView>
  </sheetViews>
  <sheetFormatPr defaultColWidth="9.140625" defaultRowHeight="15"/>
  <cols>
    <col min="1" max="1" width="0.5625" style="0" customWidth="1"/>
    <col min="2" max="2" width="1.57421875" style="0" customWidth="1"/>
    <col min="3" max="3" width="4.7109375" style="0" customWidth="1"/>
    <col min="4" max="4" width="1.28515625" style="0" customWidth="1"/>
    <col min="5" max="5" width="9.140625" style="0" hidden="1" customWidth="1"/>
    <col min="6" max="6" width="3.8515625" style="0" customWidth="1"/>
    <col min="7" max="7" width="0.2890625" style="0" customWidth="1"/>
    <col min="8" max="8" width="4.7109375" style="0" customWidth="1"/>
    <col min="9" max="9" width="9.140625" style="0" hidden="1" customWidth="1"/>
    <col min="10" max="10" width="0.71875" style="0" customWidth="1"/>
    <col min="11" max="11" width="9.140625" style="0" hidden="1" customWidth="1"/>
    <col min="12" max="12" width="0.85546875" style="0" customWidth="1"/>
    <col min="13" max="13" width="2.57421875" style="0" customWidth="1"/>
    <col min="14" max="14" width="5.140625" style="0" customWidth="1"/>
    <col min="15" max="15" width="5.57421875" style="0" customWidth="1"/>
    <col min="16" max="16" width="0.9921875" style="0" customWidth="1"/>
    <col min="17" max="17" width="1.57421875" style="0" customWidth="1"/>
    <col min="18" max="18" width="4.7109375" style="0" customWidth="1"/>
    <col min="19" max="19" width="0.85546875" style="0" customWidth="1"/>
    <col min="20" max="20" width="21.421875" style="0" customWidth="1"/>
    <col min="21" max="21" width="10.00390625" style="0" customWidth="1"/>
    <col min="22" max="22" width="2.57421875" style="0" customWidth="1"/>
    <col min="23" max="23" width="2.7109375" style="0" customWidth="1"/>
    <col min="24" max="24" width="9.00390625" style="0" customWidth="1"/>
    <col min="25" max="25" width="6.28125" style="0" customWidth="1"/>
    <col min="26" max="26" width="9.140625" style="0" hidden="1" customWidth="1"/>
    <col min="27" max="27" width="11.57421875" style="0" customWidth="1"/>
    <col min="28" max="28" width="0.5625" style="0" customWidth="1"/>
  </cols>
  <sheetData>
    <row r="1" spans="16:22" ht="15">
      <c r="P1" s="21" t="s">
        <v>0</v>
      </c>
      <c r="Q1" s="22"/>
      <c r="R1" s="22"/>
      <c r="S1" s="22"/>
      <c r="T1" s="22"/>
      <c r="U1" s="22"/>
      <c r="V1" s="22"/>
    </row>
    <row r="2" spans="18:21" ht="15">
      <c r="R2" s="23" t="s">
        <v>1</v>
      </c>
      <c r="S2" s="22"/>
      <c r="T2" s="22"/>
      <c r="U2" s="22"/>
    </row>
    <row r="3" spans="8:26" ht="15">
      <c r="H3" s="23" t="s">
        <v>2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ht="2.85" customHeight="1"/>
    <row r="5" spans="1:28" ht="1.3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1.25" customHeight="1">
      <c r="A6" s="24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ht="15" hidden="1"/>
    <row r="8" ht="2.85" customHeight="1"/>
    <row r="9" spans="2:27" ht="17.1" customHeight="1">
      <c r="B9" s="28" t="s">
        <v>50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ht="2.85" customHeight="1"/>
    <row r="11" spans="2:27" ht="15">
      <c r="B11" s="45" t="s">
        <v>51</v>
      </c>
      <c r="C11" s="46"/>
      <c r="D11" s="47" t="s">
        <v>52</v>
      </c>
      <c r="E11" s="46"/>
      <c r="F11" s="46"/>
      <c r="G11" s="46"/>
      <c r="H11" s="46"/>
      <c r="I11" s="46"/>
      <c r="J11" s="46"/>
      <c r="K11" s="46"/>
      <c r="L11" s="46"/>
      <c r="M11" s="46"/>
      <c r="N11" s="47" t="s">
        <v>12</v>
      </c>
      <c r="O11" s="46"/>
      <c r="P11" s="46"/>
      <c r="Q11" s="46"/>
      <c r="R11" s="46"/>
      <c r="S11" s="46"/>
      <c r="T11" s="46"/>
      <c r="U11" s="45" t="s">
        <v>53</v>
      </c>
      <c r="V11" s="46"/>
      <c r="W11" s="46"/>
      <c r="X11" s="15" t="s">
        <v>54</v>
      </c>
      <c r="Y11" s="17" t="s">
        <v>55</v>
      </c>
      <c r="Z11" s="45" t="s">
        <v>56</v>
      </c>
      <c r="AA11" s="46"/>
    </row>
    <row r="12" spans="2:27" ht="15">
      <c r="B12" s="35">
        <v>1</v>
      </c>
      <c r="C12" s="22"/>
      <c r="D12" s="36" t="s">
        <v>57</v>
      </c>
      <c r="E12" s="22"/>
      <c r="F12" s="22"/>
      <c r="G12" s="22"/>
      <c r="H12" s="22"/>
      <c r="I12" s="22"/>
      <c r="J12" s="22"/>
      <c r="K12" s="22"/>
      <c r="L12" s="22"/>
      <c r="M12" s="22"/>
      <c r="N12" s="36" t="s">
        <v>58</v>
      </c>
      <c r="O12" s="22"/>
      <c r="P12" s="22"/>
      <c r="Q12" s="22"/>
      <c r="R12" s="22"/>
      <c r="S12" s="22"/>
      <c r="T12" s="22"/>
      <c r="U12" s="68"/>
      <c r="V12" s="69"/>
      <c r="W12" s="69"/>
      <c r="X12" s="11" t="s">
        <v>59</v>
      </c>
      <c r="Y12" s="12" t="s">
        <v>60</v>
      </c>
      <c r="Z12" s="48">
        <f>U12*X12</f>
        <v>0</v>
      </c>
      <c r="AA12" s="22"/>
    </row>
    <row r="13" spans="2:27" ht="15">
      <c r="B13" s="35">
        <v>2</v>
      </c>
      <c r="C13" s="22"/>
      <c r="D13" s="36" t="s">
        <v>61</v>
      </c>
      <c r="E13" s="22"/>
      <c r="F13" s="22"/>
      <c r="G13" s="22"/>
      <c r="H13" s="22"/>
      <c r="I13" s="22"/>
      <c r="J13" s="22"/>
      <c r="K13" s="22"/>
      <c r="L13" s="22"/>
      <c r="M13" s="22"/>
      <c r="N13" s="36" t="s">
        <v>62</v>
      </c>
      <c r="O13" s="22"/>
      <c r="P13" s="22"/>
      <c r="Q13" s="22"/>
      <c r="R13" s="22"/>
      <c r="S13" s="22"/>
      <c r="T13" s="22"/>
      <c r="U13" s="68"/>
      <c r="V13" s="69"/>
      <c r="W13" s="69"/>
      <c r="X13" s="11" t="s">
        <v>63</v>
      </c>
      <c r="Y13" s="12" t="s">
        <v>60</v>
      </c>
      <c r="Z13" s="48">
        <f aca="true" t="shared" si="0" ref="Z13:Z14">U13*X13</f>
        <v>0</v>
      </c>
      <c r="AA13" s="22"/>
    </row>
    <row r="14" spans="2:27" ht="15">
      <c r="B14" s="35">
        <v>3</v>
      </c>
      <c r="C14" s="22"/>
      <c r="D14" s="36" t="s">
        <v>64</v>
      </c>
      <c r="E14" s="22"/>
      <c r="F14" s="22"/>
      <c r="G14" s="22"/>
      <c r="H14" s="22"/>
      <c r="I14" s="22"/>
      <c r="J14" s="22"/>
      <c r="K14" s="22"/>
      <c r="L14" s="22"/>
      <c r="M14" s="22"/>
      <c r="N14" s="36" t="s">
        <v>65</v>
      </c>
      <c r="O14" s="22"/>
      <c r="P14" s="22"/>
      <c r="Q14" s="22"/>
      <c r="R14" s="22"/>
      <c r="S14" s="22"/>
      <c r="T14" s="22"/>
      <c r="U14" s="68"/>
      <c r="V14" s="69"/>
      <c r="W14" s="69"/>
      <c r="X14" s="11" t="s">
        <v>66</v>
      </c>
      <c r="Y14" s="12" t="s">
        <v>67</v>
      </c>
      <c r="Z14" s="48">
        <f t="shared" si="0"/>
        <v>0</v>
      </c>
      <c r="AA14" s="22"/>
    </row>
    <row r="15" spans="2:27" ht="14.25" customHeight="1">
      <c r="B15" s="49" t="s">
        <v>126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51"/>
      <c r="AA15" s="52">
        <f>SUM(Z12:AA14)</f>
        <v>0</v>
      </c>
    </row>
    <row r="16" ht="15" hidden="1"/>
    <row r="17" ht="2.85" customHeight="1"/>
    <row r="18" spans="2:27" ht="11.25" customHeight="1">
      <c r="B18" s="33" t="s">
        <v>68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ht="1.5" customHeight="1"/>
    <row r="20" spans="3:18" ht="11.25" customHeight="1">
      <c r="C20" s="35" t="s">
        <v>69</v>
      </c>
      <c r="D20" s="22"/>
      <c r="F20" s="53">
        <f>AA15</f>
        <v>0</v>
      </c>
      <c r="G20" s="22"/>
      <c r="H20" s="22"/>
      <c r="I20" s="22"/>
      <c r="J20" s="22"/>
      <c r="L20" s="36"/>
      <c r="M20" s="22"/>
      <c r="N20" s="22"/>
      <c r="O20" s="22"/>
      <c r="P20" s="22"/>
      <c r="Q20" s="22"/>
      <c r="R20" s="22"/>
    </row>
    <row r="21" ht="9.95" customHeight="1"/>
    <row r="22" spans="2:16" ht="11.45" customHeight="1">
      <c r="B22" s="39" t="s">
        <v>8</v>
      </c>
      <c r="C22" s="40"/>
      <c r="D22" s="40"/>
      <c r="E22" s="40"/>
      <c r="F22" s="40"/>
      <c r="G22" s="40"/>
      <c r="H22" s="40"/>
      <c r="J22" s="41" t="s">
        <v>13</v>
      </c>
      <c r="K22" s="40"/>
      <c r="L22" s="40"/>
      <c r="M22" s="40"/>
      <c r="N22" s="40"/>
      <c r="O22" s="40"/>
      <c r="P22" s="40"/>
    </row>
    <row r="23" spans="2:16" ht="11.25" customHeight="1">
      <c r="B23" s="41" t="s">
        <v>14</v>
      </c>
      <c r="C23" s="40"/>
      <c r="D23" s="40"/>
      <c r="E23" s="40"/>
      <c r="F23" s="40"/>
      <c r="G23" s="40"/>
      <c r="H23" s="40"/>
      <c r="I23" s="13"/>
      <c r="J23" s="54">
        <f>AA15</f>
        <v>0</v>
      </c>
      <c r="K23" s="40"/>
      <c r="L23" s="40"/>
      <c r="M23" s="40"/>
      <c r="N23" s="40"/>
      <c r="O23" s="40"/>
      <c r="P23" s="40"/>
    </row>
    <row r="24" ht="15" hidden="1"/>
    <row r="25" ht="3" customHeight="1"/>
    <row r="26" spans="2:16" ht="11.25" customHeight="1">
      <c r="B26" s="42" t="s">
        <v>41</v>
      </c>
      <c r="C26" s="22"/>
      <c r="D26" s="22"/>
      <c r="E26" s="22"/>
      <c r="F26" s="22"/>
      <c r="G26" s="22"/>
      <c r="H26" s="22"/>
      <c r="J26" s="55">
        <f>AA15</f>
        <v>0</v>
      </c>
      <c r="K26" s="22"/>
      <c r="L26" s="22"/>
      <c r="M26" s="22"/>
      <c r="N26" s="22"/>
      <c r="O26" s="22"/>
      <c r="P26" s="22"/>
    </row>
    <row r="27" ht="5.65" customHeight="1"/>
    <row r="28" ht="2.85" customHeight="1"/>
    <row r="29" ht="15" hidden="1"/>
    <row r="30" spans="2:27" ht="17.1" customHeight="1">
      <c r="B30" s="28" t="s">
        <v>71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ht="2.85" customHeight="1"/>
    <row r="32" spans="2:27" ht="15">
      <c r="B32" s="45" t="s">
        <v>51</v>
      </c>
      <c r="C32" s="46"/>
      <c r="D32" s="47" t="s">
        <v>52</v>
      </c>
      <c r="E32" s="46"/>
      <c r="F32" s="46"/>
      <c r="G32" s="46"/>
      <c r="H32" s="46"/>
      <c r="I32" s="46"/>
      <c r="J32" s="46"/>
      <c r="K32" s="46"/>
      <c r="L32" s="46"/>
      <c r="M32" s="46"/>
      <c r="N32" s="47" t="s">
        <v>12</v>
      </c>
      <c r="O32" s="46"/>
      <c r="P32" s="46"/>
      <c r="Q32" s="46"/>
      <c r="R32" s="46"/>
      <c r="S32" s="46"/>
      <c r="T32" s="46"/>
      <c r="U32" s="45" t="s">
        <v>53</v>
      </c>
      <c r="V32" s="46"/>
      <c r="W32" s="46"/>
      <c r="X32" s="15" t="s">
        <v>54</v>
      </c>
      <c r="Y32" s="17" t="s">
        <v>55</v>
      </c>
      <c r="Z32" s="45" t="s">
        <v>56</v>
      </c>
      <c r="AA32" s="46"/>
    </row>
    <row r="33" spans="2:27" ht="15">
      <c r="B33" s="35">
        <v>1</v>
      </c>
      <c r="C33" s="22"/>
      <c r="D33" s="36" t="s">
        <v>72</v>
      </c>
      <c r="E33" s="22"/>
      <c r="F33" s="22"/>
      <c r="G33" s="22"/>
      <c r="H33" s="22"/>
      <c r="I33" s="22"/>
      <c r="J33" s="22"/>
      <c r="K33" s="22"/>
      <c r="L33" s="22"/>
      <c r="M33" s="22"/>
      <c r="N33" s="36" t="s">
        <v>73</v>
      </c>
      <c r="O33" s="22"/>
      <c r="P33" s="22"/>
      <c r="Q33" s="22"/>
      <c r="R33" s="22"/>
      <c r="S33" s="22"/>
      <c r="T33" s="22"/>
      <c r="U33" s="68"/>
      <c r="V33" s="69"/>
      <c r="W33" s="69"/>
      <c r="X33" s="11" t="s">
        <v>74</v>
      </c>
      <c r="Y33" s="12" t="s">
        <v>60</v>
      </c>
      <c r="Z33" s="48">
        <f>U33*X33</f>
        <v>0</v>
      </c>
      <c r="AA33" s="22"/>
    </row>
    <row r="34" spans="2:27" ht="15">
      <c r="B34" s="35">
        <v>2</v>
      </c>
      <c r="C34" s="22"/>
      <c r="D34" s="36" t="s">
        <v>75</v>
      </c>
      <c r="E34" s="22"/>
      <c r="F34" s="22"/>
      <c r="G34" s="22"/>
      <c r="H34" s="22"/>
      <c r="I34" s="22"/>
      <c r="J34" s="22"/>
      <c r="K34" s="22"/>
      <c r="L34" s="22"/>
      <c r="M34" s="22"/>
      <c r="N34" s="36" t="s">
        <v>76</v>
      </c>
      <c r="O34" s="22"/>
      <c r="P34" s="22"/>
      <c r="Q34" s="22"/>
      <c r="R34" s="22"/>
      <c r="S34" s="22"/>
      <c r="T34" s="22"/>
      <c r="U34" s="68"/>
      <c r="V34" s="69"/>
      <c r="W34" s="69"/>
      <c r="X34" s="11" t="s">
        <v>77</v>
      </c>
      <c r="Y34" s="12" t="s">
        <v>78</v>
      </c>
      <c r="Z34" s="48">
        <f aca="true" t="shared" si="1" ref="Z34:Z47">U34*X34</f>
        <v>0</v>
      </c>
      <c r="AA34" s="22"/>
    </row>
    <row r="35" spans="2:27" ht="15">
      <c r="B35" s="35">
        <v>3</v>
      </c>
      <c r="C35" s="22"/>
      <c r="D35" s="36" t="s">
        <v>79</v>
      </c>
      <c r="E35" s="22"/>
      <c r="F35" s="22"/>
      <c r="G35" s="22"/>
      <c r="H35" s="22"/>
      <c r="I35" s="22"/>
      <c r="J35" s="22"/>
      <c r="K35" s="22"/>
      <c r="L35" s="22"/>
      <c r="M35" s="22"/>
      <c r="N35" s="36" t="s">
        <v>80</v>
      </c>
      <c r="O35" s="22"/>
      <c r="P35" s="22"/>
      <c r="Q35" s="22"/>
      <c r="R35" s="22"/>
      <c r="S35" s="22"/>
      <c r="T35" s="22"/>
      <c r="U35" s="68"/>
      <c r="V35" s="69"/>
      <c r="W35" s="69"/>
      <c r="X35" s="11" t="s">
        <v>81</v>
      </c>
      <c r="Y35" s="12" t="s">
        <v>82</v>
      </c>
      <c r="Z35" s="48">
        <f t="shared" si="1"/>
        <v>0</v>
      </c>
      <c r="AA35" s="22"/>
    </row>
    <row r="36" spans="2:27" ht="15">
      <c r="B36" s="35">
        <v>4</v>
      </c>
      <c r="C36" s="22"/>
      <c r="D36" s="36" t="s">
        <v>83</v>
      </c>
      <c r="E36" s="22"/>
      <c r="F36" s="22"/>
      <c r="G36" s="22"/>
      <c r="H36" s="22"/>
      <c r="I36" s="22"/>
      <c r="J36" s="22"/>
      <c r="K36" s="22"/>
      <c r="L36" s="22"/>
      <c r="M36" s="22"/>
      <c r="N36" s="36" t="s">
        <v>84</v>
      </c>
      <c r="O36" s="22"/>
      <c r="P36" s="22"/>
      <c r="Q36" s="22"/>
      <c r="R36" s="22"/>
      <c r="S36" s="22"/>
      <c r="T36" s="22"/>
      <c r="U36" s="68"/>
      <c r="V36" s="69"/>
      <c r="W36" s="69"/>
      <c r="X36" s="11" t="s">
        <v>85</v>
      </c>
      <c r="Y36" s="12" t="s">
        <v>78</v>
      </c>
      <c r="Z36" s="48">
        <f t="shared" si="1"/>
        <v>0</v>
      </c>
      <c r="AA36" s="22"/>
    </row>
    <row r="37" spans="2:27" ht="15">
      <c r="B37" s="35">
        <v>5</v>
      </c>
      <c r="C37" s="22"/>
      <c r="D37" s="36" t="s">
        <v>86</v>
      </c>
      <c r="E37" s="22"/>
      <c r="F37" s="22"/>
      <c r="G37" s="22"/>
      <c r="H37" s="22"/>
      <c r="I37" s="22"/>
      <c r="J37" s="22"/>
      <c r="K37" s="22"/>
      <c r="L37" s="22"/>
      <c r="M37" s="22"/>
      <c r="N37" s="36" t="s">
        <v>87</v>
      </c>
      <c r="O37" s="22"/>
      <c r="P37" s="22"/>
      <c r="Q37" s="22"/>
      <c r="R37" s="22"/>
      <c r="S37" s="22"/>
      <c r="T37" s="22"/>
      <c r="U37" s="68"/>
      <c r="V37" s="69"/>
      <c r="W37" s="69"/>
      <c r="X37" s="11" t="s">
        <v>88</v>
      </c>
      <c r="Y37" s="12" t="s">
        <v>89</v>
      </c>
      <c r="Z37" s="48">
        <f t="shared" si="1"/>
        <v>0</v>
      </c>
      <c r="AA37" s="22"/>
    </row>
    <row r="38" spans="2:27" ht="15">
      <c r="B38" s="35">
        <v>6</v>
      </c>
      <c r="C38" s="22"/>
      <c r="D38" s="36" t="s">
        <v>90</v>
      </c>
      <c r="E38" s="22"/>
      <c r="F38" s="22"/>
      <c r="G38" s="22"/>
      <c r="H38" s="22"/>
      <c r="I38" s="22"/>
      <c r="J38" s="22"/>
      <c r="K38" s="22"/>
      <c r="L38" s="22"/>
      <c r="M38" s="22"/>
      <c r="N38" s="36" t="s">
        <v>91</v>
      </c>
      <c r="O38" s="22"/>
      <c r="P38" s="22"/>
      <c r="Q38" s="22"/>
      <c r="R38" s="22"/>
      <c r="S38" s="22"/>
      <c r="T38" s="22"/>
      <c r="U38" s="68"/>
      <c r="V38" s="69"/>
      <c r="W38" s="69"/>
      <c r="X38" s="11" t="s">
        <v>77</v>
      </c>
      <c r="Y38" s="12" t="s">
        <v>89</v>
      </c>
      <c r="Z38" s="48">
        <f t="shared" si="1"/>
        <v>0</v>
      </c>
      <c r="AA38" s="22"/>
    </row>
    <row r="39" spans="2:27" ht="15">
      <c r="B39" s="35">
        <v>7</v>
      </c>
      <c r="C39" s="22"/>
      <c r="D39" s="36" t="s">
        <v>92</v>
      </c>
      <c r="E39" s="22"/>
      <c r="F39" s="22"/>
      <c r="G39" s="22"/>
      <c r="H39" s="22"/>
      <c r="I39" s="22"/>
      <c r="J39" s="22"/>
      <c r="K39" s="22"/>
      <c r="L39" s="22"/>
      <c r="M39" s="22"/>
      <c r="N39" s="36" t="s">
        <v>93</v>
      </c>
      <c r="O39" s="22"/>
      <c r="P39" s="22"/>
      <c r="Q39" s="22"/>
      <c r="R39" s="22"/>
      <c r="S39" s="22"/>
      <c r="T39" s="22"/>
      <c r="U39" s="68"/>
      <c r="V39" s="69"/>
      <c r="W39" s="69"/>
      <c r="X39" s="11" t="s">
        <v>63</v>
      </c>
      <c r="Y39" s="12" t="s">
        <v>60</v>
      </c>
      <c r="Z39" s="48">
        <f t="shared" si="1"/>
        <v>0</v>
      </c>
      <c r="AA39" s="22"/>
    </row>
    <row r="40" spans="2:27" ht="15">
      <c r="B40" s="35">
        <v>8</v>
      </c>
      <c r="C40" s="22"/>
      <c r="D40" s="36" t="s">
        <v>94</v>
      </c>
      <c r="E40" s="22"/>
      <c r="F40" s="22"/>
      <c r="G40" s="22"/>
      <c r="H40" s="22"/>
      <c r="I40" s="22"/>
      <c r="J40" s="22"/>
      <c r="K40" s="22"/>
      <c r="L40" s="22"/>
      <c r="M40" s="22"/>
      <c r="N40" s="36" t="s">
        <v>95</v>
      </c>
      <c r="O40" s="22"/>
      <c r="P40" s="22"/>
      <c r="Q40" s="22"/>
      <c r="R40" s="22"/>
      <c r="S40" s="22"/>
      <c r="T40" s="22"/>
      <c r="U40" s="68"/>
      <c r="V40" s="69"/>
      <c r="W40" s="69"/>
      <c r="X40" s="11" t="s">
        <v>96</v>
      </c>
      <c r="Y40" s="12" t="s">
        <v>89</v>
      </c>
      <c r="Z40" s="48">
        <f t="shared" si="1"/>
        <v>0</v>
      </c>
      <c r="AA40" s="22"/>
    </row>
    <row r="41" spans="2:27" ht="15">
      <c r="B41" s="35">
        <v>9</v>
      </c>
      <c r="C41" s="22"/>
      <c r="D41" s="36" t="s">
        <v>97</v>
      </c>
      <c r="E41" s="22"/>
      <c r="F41" s="22"/>
      <c r="G41" s="22"/>
      <c r="H41" s="22"/>
      <c r="I41" s="22"/>
      <c r="J41" s="22"/>
      <c r="K41" s="22"/>
      <c r="L41" s="22"/>
      <c r="M41" s="22"/>
      <c r="N41" s="36" t="s">
        <v>98</v>
      </c>
      <c r="O41" s="22"/>
      <c r="P41" s="22"/>
      <c r="Q41" s="22"/>
      <c r="R41" s="22"/>
      <c r="S41" s="22"/>
      <c r="T41" s="22"/>
      <c r="U41" s="68"/>
      <c r="V41" s="69"/>
      <c r="W41" s="69"/>
      <c r="X41" s="11" t="s">
        <v>63</v>
      </c>
      <c r="Y41" s="12" t="s">
        <v>60</v>
      </c>
      <c r="Z41" s="48">
        <f t="shared" si="1"/>
        <v>0</v>
      </c>
      <c r="AA41" s="22"/>
    </row>
    <row r="42" spans="2:27" ht="15">
      <c r="B42" s="35">
        <v>10</v>
      </c>
      <c r="C42" s="22"/>
      <c r="D42" s="36" t="s">
        <v>99</v>
      </c>
      <c r="E42" s="22"/>
      <c r="F42" s="22"/>
      <c r="G42" s="22"/>
      <c r="H42" s="22"/>
      <c r="I42" s="22"/>
      <c r="J42" s="22"/>
      <c r="K42" s="22"/>
      <c r="L42" s="22"/>
      <c r="M42" s="22"/>
      <c r="N42" s="36" t="s">
        <v>100</v>
      </c>
      <c r="O42" s="22"/>
      <c r="P42" s="22"/>
      <c r="Q42" s="22"/>
      <c r="R42" s="22"/>
      <c r="S42" s="22"/>
      <c r="T42" s="22"/>
      <c r="U42" s="68"/>
      <c r="V42" s="69"/>
      <c r="W42" s="69"/>
      <c r="X42" s="11" t="s">
        <v>63</v>
      </c>
      <c r="Y42" s="12" t="s">
        <v>60</v>
      </c>
      <c r="Z42" s="48">
        <f t="shared" si="1"/>
        <v>0</v>
      </c>
      <c r="AA42" s="22"/>
    </row>
    <row r="43" spans="2:27" ht="15">
      <c r="B43" s="35">
        <v>11</v>
      </c>
      <c r="C43" s="22"/>
      <c r="D43" s="36" t="s">
        <v>101</v>
      </c>
      <c r="E43" s="22"/>
      <c r="F43" s="22"/>
      <c r="G43" s="22"/>
      <c r="H43" s="22"/>
      <c r="I43" s="22"/>
      <c r="J43" s="22"/>
      <c r="K43" s="22"/>
      <c r="L43" s="22"/>
      <c r="M43" s="22"/>
      <c r="N43" s="36" t="s">
        <v>102</v>
      </c>
      <c r="O43" s="22"/>
      <c r="P43" s="22"/>
      <c r="Q43" s="22"/>
      <c r="R43" s="22"/>
      <c r="S43" s="22"/>
      <c r="T43" s="22"/>
      <c r="U43" s="68"/>
      <c r="V43" s="69"/>
      <c r="W43" s="69"/>
      <c r="X43" s="11" t="s">
        <v>66</v>
      </c>
      <c r="Y43" s="12" t="s">
        <v>67</v>
      </c>
      <c r="Z43" s="48">
        <f t="shared" si="1"/>
        <v>0</v>
      </c>
      <c r="AA43" s="22"/>
    </row>
    <row r="44" spans="2:27" ht="15">
      <c r="B44" s="35">
        <v>12</v>
      </c>
      <c r="C44" s="22"/>
      <c r="D44" s="36" t="s">
        <v>103</v>
      </c>
      <c r="E44" s="22"/>
      <c r="F44" s="22"/>
      <c r="G44" s="22"/>
      <c r="H44" s="22"/>
      <c r="I44" s="22"/>
      <c r="J44" s="22"/>
      <c r="K44" s="22"/>
      <c r="L44" s="22"/>
      <c r="M44" s="22"/>
      <c r="N44" s="36" t="s">
        <v>104</v>
      </c>
      <c r="O44" s="22"/>
      <c r="P44" s="22"/>
      <c r="Q44" s="22"/>
      <c r="R44" s="22"/>
      <c r="S44" s="22"/>
      <c r="T44" s="22"/>
      <c r="U44" s="68"/>
      <c r="V44" s="69"/>
      <c r="W44" s="69"/>
      <c r="X44" s="11" t="s">
        <v>66</v>
      </c>
      <c r="Y44" s="12" t="s">
        <v>67</v>
      </c>
      <c r="Z44" s="48">
        <f t="shared" si="1"/>
        <v>0</v>
      </c>
      <c r="AA44" s="22"/>
    </row>
    <row r="45" spans="2:27" ht="15">
      <c r="B45" s="35">
        <v>13</v>
      </c>
      <c r="C45" s="22"/>
      <c r="D45" s="36" t="s">
        <v>105</v>
      </c>
      <c r="E45" s="22"/>
      <c r="F45" s="22"/>
      <c r="G45" s="22"/>
      <c r="H45" s="22"/>
      <c r="I45" s="22"/>
      <c r="J45" s="22"/>
      <c r="K45" s="22"/>
      <c r="L45" s="22"/>
      <c r="M45" s="22"/>
      <c r="N45" s="36" t="s">
        <v>106</v>
      </c>
      <c r="O45" s="22"/>
      <c r="P45" s="22"/>
      <c r="Q45" s="22"/>
      <c r="R45" s="22"/>
      <c r="S45" s="22"/>
      <c r="T45" s="22"/>
      <c r="U45" s="68"/>
      <c r="V45" s="69"/>
      <c r="W45" s="69"/>
      <c r="X45" s="11" t="s">
        <v>63</v>
      </c>
      <c r="Y45" s="12" t="s">
        <v>60</v>
      </c>
      <c r="Z45" s="48">
        <f t="shared" si="1"/>
        <v>0</v>
      </c>
      <c r="AA45" s="22"/>
    </row>
    <row r="46" spans="2:27" ht="15">
      <c r="B46" s="35">
        <v>14</v>
      </c>
      <c r="C46" s="22"/>
      <c r="D46" s="36" t="s">
        <v>107</v>
      </c>
      <c r="E46" s="22"/>
      <c r="F46" s="22"/>
      <c r="G46" s="22"/>
      <c r="H46" s="22"/>
      <c r="I46" s="22"/>
      <c r="J46" s="22"/>
      <c r="K46" s="22"/>
      <c r="L46" s="22"/>
      <c r="M46" s="22"/>
      <c r="N46" s="36" t="s">
        <v>108</v>
      </c>
      <c r="O46" s="22"/>
      <c r="P46" s="22"/>
      <c r="Q46" s="22"/>
      <c r="R46" s="22"/>
      <c r="S46" s="22"/>
      <c r="T46" s="22"/>
      <c r="U46" s="68"/>
      <c r="V46" s="69"/>
      <c r="W46" s="69"/>
      <c r="X46" s="11" t="s">
        <v>109</v>
      </c>
      <c r="Y46" s="12" t="s">
        <v>89</v>
      </c>
      <c r="Z46" s="48">
        <f t="shared" si="1"/>
        <v>0</v>
      </c>
      <c r="AA46" s="22"/>
    </row>
    <row r="47" spans="2:27" ht="15">
      <c r="B47" s="35">
        <v>15</v>
      </c>
      <c r="C47" s="22"/>
      <c r="D47" s="36" t="s">
        <v>110</v>
      </c>
      <c r="E47" s="22"/>
      <c r="F47" s="22"/>
      <c r="G47" s="22"/>
      <c r="H47" s="22"/>
      <c r="I47" s="22"/>
      <c r="J47" s="22"/>
      <c r="K47" s="22"/>
      <c r="L47" s="22"/>
      <c r="M47" s="22"/>
      <c r="N47" s="36" t="s">
        <v>111</v>
      </c>
      <c r="O47" s="22"/>
      <c r="P47" s="22"/>
      <c r="Q47" s="22"/>
      <c r="R47" s="22"/>
      <c r="S47" s="22"/>
      <c r="T47" s="22"/>
      <c r="U47" s="68"/>
      <c r="V47" s="69"/>
      <c r="W47" s="69"/>
      <c r="X47" s="11" t="s">
        <v>85</v>
      </c>
      <c r="Y47" s="12" t="s">
        <v>78</v>
      </c>
      <c r="Z47" s="48">
        <f t="shared" si="1"/>
        <v>0</v>
      </c>
      <c r="AA47" s="22"/>
    </row>
    <row r="48" spans="2:27" ht="19.5" customHeight="1">
      <c r="B48" s="56" t="s">
        <v>126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16"/>
      <c r="AA48" s="57">
        <f>SUM(Z33:AA47)</f>
        <v>0</v>
      </c>
    </row>
    <row r="49" ht="2.85" customHeight="1"/>
    <row r="50" spans="2:27" ht="11.25" customHeight="1">
      <c r="B50" s="33" t="s">
        <v>68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ht="1.5" customHeight="1"/>
    <row r="52" spans="3:19" ht="11.25" customHeight="1">
      <c r="C52" s="35" t="s">
        <v>69</v>
      </c>
      <c r="D52" s="22"/>
      <c r="F52" s="53">
        <f>AA48</f>
        <v>0</v>
      </c>
      <c r="G52" s="22"/>
      <c r="H52" s="22"/>
      <c r="I52" s="22"/>
      <c r="J52" s="22"/>
      <c r="K52" s="22"/>
      <c r="L52" s="22"/>
      <c r="M52" s="36"/>
      <c r="N52" s="22"/>
      <c r="O52" s="22"/>
      <c r="P52" s="22"/>
      <c r="Q52" s="22"/>
      <c r="R52" s="22"/>
      <c r="S52" s="22"/>
    </row>
    <row r="53" ht="9.95" customHeight="1"/>
    <row r="54" spans="2:16" ht="11.45" customHeight="1">
      <c r="B54" s="39" t="s">
        <v>8</v>
      </c>
      <c r="C54" s="40"/>
      <c r="D54" s="40"/>
      <c r="E54" s="40"/>
      <c r="F54" s="40"/>
      <c r="G54" s="40"/>
      <c r="H54" s="40"/>
      <c r="J54" s="41" t="s">
        <v>13</v>
      </c>
      <c r="K54" s="40"/>
      <c r="L54" s="40"/>
      <c r="M54" s="40"/>
      <c r="N54" s="40"/>
      <c r="O54" s="40"/>
      <c r="P54" s="40"/>
    </row>
    <row r="55" spans="2:16" ht="11.25" customHeight="1">
      <c r="B55" s="41" t="s">
        <v>14</v>
      </c>
      <c r="C55" s="40"/>
      <c r="D55" s="40"/>
      <c r="E55" s="40"/>
      <c r="F55" s="40"/>
      <c r="G55" s="40"/>
      <c r="H55" s="40"/>
      <c r="I55" s="13"/>
      <c r="J55" s="54">
        <f>AA48</f>
        <v>0</v>
      </c>
      <c r="K55" s="40"/>
      <c r="L55" s="40"/>
      <c r="M55" s="40"/>
      <c r="N55" s="40"/>
      <c r="O55" s="40"/>
      <c r="P55" s="40"/>
    </row>
    <row r="56" ht="15" hidden="1"/>
    <row r="57" ht="3" customHeight="1"/>
    <row r="58" spans="2:16" ht="11.25" customHeight="1">
      <c r="B58" s="42" t="s">
        <v>41</v>
      </c>
      <c r="C58" s="22"/>
      <c r="D58" s="22"/>
      <c r="E58" s="22"/>
      <c r="F58" s="22"/>
      <c r="G58" s="22"/>
      <c r="H58" s="22"/>
      <c r="J58" s="55">
        <f>AA48</f>
        <v>0</v>
      </c>
      <c r="K58" s="22"/>
      <c r="L58" s="22"/>
      <c r="M58" s="22"/>
      <c r="N58" s="22"/>
      <c r="O58" s="22"/>
      <c r="P58" s="22"/>
    </row>
    <row r="59" ht="11.45" customHeight="1"/>
    <row r="60" ht="2.85" customHeight="1"/>
    <row r="61" ht="15" hidden="1"/>
    <row r="62" spans="2:27" ht="17.1" customHeight="1">
      <c r="B62" s="28" t="s">
        <v>112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</row>
    <row r="63" ht="2.85" customHeight="1"/>
    <row r="64" spans="2:27" ht="15">
      <c r="B64" s="49" t="s">
        <v>51</v>
      </c>
      <c r="C64" s="46"/>
      <c r="D64" s="50" t="s">
        <v>52</v>
      </c>
      <c r="E64" s="46"/>
      <c r="F64" s="46"/>
      <c r="G64" s="46"/>
      <c r="H64" s="46"/>
      <c r="I64" s="46"/>
      <c r="J64" s="46"/>
      <c r="K64" s="46"/>
      <c r="L64" s="46"/>
      <c r="M64" s="46"/>
      <c r="N64" s="50" t="s">
        <v>12</v>
      </c>
      <c r="O64" s="46"/>
      <c r="P64" s="46"/>
      <c r="Q64" s="46"/>
      <c r="R64" s="46"/>
      <c r="S64" s="46"/>
      <c r="T64" s="46"/>
      <c r="U64" s="49" t="s">
        <v>53</v>
      </c>
      <c r="V64" s="46"/>
      <c r="W64" s="46"/>
      <c r="X64" s="19" t="s">
        <v>54</v>
      </c>
      <c r="Y64" s="20" t="s">
        <v>55</v>
      </c>
      <c r="Z64" s="49" t="s">
        <v>56</v>
      </c>
      <c r="AA64" s="46"/>
    </row>
    <row r="65" spans="2:27" ht="15">
      <c r="B65" s="35">
        <v>1</v>
      </c>
      <c r="C65" s="22"/>
      <c r="D65" s="36" t="s">
        <v>113</v>
      </c>
      <c r="E65" s="22"/>
      <c r="F65" s="22"/>
      <c r="G65" s="22"/>
      <c r="H65" s="22"/>
      <c r="I65" s="22"/>
      <c r="J65" s="22"/>
      <c r="K65" s="22"/>
      <c r="L65" s="22"/>
      <c r="M65" s="22"/>
      <c r="N65" s="36" t="s">
        <v>114</v>
      </c>
      <c r="O65" s="22"/>
      <c r="P65" s="22"/>
      <c r="Q65" s="22"/>
      <c r="R65" s="22"/>
      <c r="S65" s="22"/>
      <c r="T65" s="22"/>
      <c r="U65" s="68"/>
      <c r="V65" s="69"/>
      <c r="W65" s="69"/>
      <c r="X65" s="18">
        <v>1</v>
      </c>
      <c r="Y65" s="12" t="s">
        <v>67</v>
      </c>
      <c r="Z65" s="48">
        <f>U65*X65</f>
        <v>0</v>
      </c>
      <c r="AA65" s="22"/>
    </row>
    <row r="66" spans="2:27" ht="15">
      <c r="B66" s="35">
        <v>2</v>
      </c>
      <c r="C66" s="22"/>
      <c r="D66" s="36" t="s">
        <v>115</v>
      </c>
      <c r="E66" s="22"/>
      <c r="F66" s="22"/>
      <c r="G66" s="22"/>
      <c r="H66" s="22"/>
      <c r="I66" s="22"/>
      <c r="J66" s="22"/>
      <c r="K66" s="22"/>
      <c r="L66" s="22"/>
      <c r="M66" s="22"/>
      <c r="N66" s="36" t="s">
        <v>116</v>
      </c>
      <c r="O66" s="22"/>
      <c r="P66" s="22"/>
      <c r="Q66" s="22"/>
      <c r="R66" s="22"/>
      <c r="S66" s="22"/>
      <c r="T66" s="22"/>
      <c r="U66" s="68"/>
      <c r="V66" s="69"/>
      <c r="W66" s="69"/>
      <c r="X66" s="18">
        <v>120</v>
      </c>
      <c r="Y66" s="12" t="s">
        <v>60</v>
      </c>
      <c r="Z66" s="48">
        <f aca="true" t="shared" si="2" ref="Z66:Z69">U66*X66</f>
        <v>0</v>
      </c>
      <c r="AA66" s="22"/>
    </row>
    <row r="67" spans="2:27" ht="15">
      <c r="B67" s="35">
        <v>3</v>
      </c>
      <c r="C67" s="22"/>
      <c r="D67" s="36" t="s">
        <v>117</v>
      </c>
      <c r="E67" s="22"/>
      <c r="F67" s="22"/>
      <c r="G67" s="22"/>
      <c r="H67" s="22"/>
      <c r="I67" s="22"/>
      <c r="J67" s="22"/>
      <c r="K67" s="22"/>
      <c r="L67" s="22"/>
      <c r="M67" s="22"/>
      <c r="N67" s="36" t="s">
        <v>118</v>
      </c>
      <c r="O67" s="22"/>
      <c r="P67" s="22"/>
      <c r="Q67" s="22"/>
      <c r="R67" s="22"/>
      <c r="S67" s="22"/>
      <c r="T67" s="22"/>
      <c r="U67" s="68"/>
      <c r="V67" s="69"/>
      <c r="W67" s="69"/>
      <c r="X67" s="18">
        <v>214.29</v>
      </c>
      <c r="Y67" s="12" t="s">
        <v>89</v>
      </c>
      <c r="Z67" s="48">
        <f t="shared" si="2"/>
        <v>0</v>
      </c>
      <c r="AA67" s="22"/>
    </row>
    <row r="68" spans="2:27" ht="15">
      <c r="B68" s="35">
        <v>4</v>
      </c>
      <c r="C68" s="22"/>
      <c r="D68" s="36" t="s">
        <v>119</v>
      </c>
      <c r="E68" s="22"/>
      <c r="F68" s="22"/>
      <c r="G68" s="22"/>
      <c r="H68" s="22"/>
      <c r="I68" s="22"/>
      <c r="J68" s="22"/>
      <c r="K68" s="22"/>
      <c r="L68" s="22"/>
      <c r="M68" s="22"/>
      <c r="N68" s="36" t="s">
        <v>120</v>
      </c>
      <c r="O68" s="22"/>
      <c r="P68" s="22"/>
      <c r="Q68" s="22"/>
      <c r="R68" s="22"/>
      <c r="S68" s="22"/>
      <c r="T68" s="22"/>
      <c r="U68" s="68"/>
      <c r="V68" s="69"/>
      <c r="W68" s="69"/>
      <c r="X68" s="18">
        <v>15</v>
      </c>
      <c r="Y68" s="12" t="s">
        <v>121</v>
      </c>
      <c r="Z68" s="48">
        <f t="shared" si="2"/>
        <v>0</v>
      </c>
      <c r="AA68" s="22"/>
    </row>
    <row r="69" spans="2:27" ht="15">
      <c r="B69" s="35">
        <v>5</v>
      </c>
      <c r="C69" s="22"/>
      <c r="D69" s="36" t="s">
        <v>122</v>
      </c>
      <c r="E69" s="22"/>
      <c r="F69" s="22"/>
      <c r="G69" s="22"/>
      <c r="H69" s="22"/>
      <c r="I69" s="22"/>
      <c r="J69" s="22"/>
      <c r="K69" s="22"/>
      <c r="L69" s="22"/>
      <c r="M69" s="22"/>
      <c r="N69" s="36" t="s">
        <v>123</v>
      </c>
      <c r="O69" s="22"/>
      <c r="P69" s="22"/>
      <c r="Q69" s="22"/>
      <c r="R69" s="22"/>
      <c r="S69" s="22"/>
      <c r="T69" s="22"/>
      <c r="U69" s="68"/>
      <c r="V69" s="69"/>
      <c r="W69" s="69"/>
      <c r="X69" s="18">
        <v>15</v>
      </c>
      <c r="Y69" s="12" t="s">
        <v>60</v>
      </c>
      <c r="Z69" s="48">
        <f t="shared" si="2"/>
        <v>0</v>
      </c>
      <c r="AA69" s="22"/>
    </row>
    <row r="70" spans="2:27" ht="15.75" customHeight="1">
      <c r="B70" s="56" t="s">
        <v>127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16"/>
      <c r="AA70" s="57">
        <f>SUM(Z65:AA69)</f>
        <v>0</v>
      </c>
    </row>
    <row r="71" ht="2.85" customHeight="1"/>
    <row r="72" spans="2:27" ht="11.25" customHeight="1">
      <c r="B72" s="33" t="s">
        <v>124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</row>
    <row r="73" ht="1.5" customHeight="1"/>
    <row r="74" spans="3:19" ht="11.25" customHeight="1">
      <c r="C74" s="35" t="s">
        <v>69</v>
      </c>
      <c r="D74" s="22"/>
      <c r="F74" s="53">
        <f>AA70</f>
        <v>0</v>
      </c>
      <c r="G74" s="22"/>
      <c r="H74" s="22"/>
      <c r="I74" s="22"/>
      <c r="J74" s="22"/>
      <c r="K74" s="22"/>
      <c r="L74" s="22"/>
      <c r="M74" s="36" t="s">
        <v>70</v>
      </c>
      <c r="N74" s="22"/>
      <c r="O74" s="22"/>
      <c r="P74" s="22"/>
      <c r="Q74" s="22"/>
      <c r="R74" s="22"/>
      <c r="S74" s="22"/>
    </row>
    <row r="75" ht="12.75" customHeight="1"/>
    <row r="76" spans="2:27" ht="11.45" customHeight="1">
      <c r="B76" s="36" t="s">
        <v>8</v>
      </c>
      <c r="C76" s="22"/>
      <c r="D76" s="22"/>
      <c r="E76" s="22"/>
      <c r="F76" s="22"/>
      <c r="T76" s="32" t="s">
        <v>14</v>
      </c>
      <c r="U76" s="58"/>
      <c r="V76" s="58"/>
      <c r="W76" s="58"/>
      <c r="X76" s="58"/>
      <c r="Y76" s="58"/>
      <c r="Z76" s="58"/>
      <c r="AA76" s="58"/>
    </row>
    <row r="77" spans="2:20" ht="11.25" customHeight="1">
      <c r="B77" s="36" t="s">
        <v>125</v>
      </c>
      <c r="C77" s="22"/>
      <c r="D77" s="22"/>
      <c r="E77" s="22"/>
      <c r="F77" s="22"/>
      <c r="G77" s="35"/>
      <c r="H77" s="22"/>
      <c r="I77" s="22"/>
      <c r="J77" s="22"/>
      <c r="K77" s="22"/>
      <c r="L77" s="22"/>
      <c r="M77" s="22"/>
      <c r="N77" s="22"/>
      <c r="T77" s="59">
        <f>(Z66+Z69)*0.05</f>
        <v>0</v>
      </c>
    </row>
    <row r="78" ht="15" hidden="1"/>
    <row r="79" ht="14.1" customHeight="1"/>
    <row r="80" spans="2:16" ht="11.45" customHeight="1">
      <c r="B80" s="39" t="s">
        <v>8</v>
      </c>
      <c r="C80" s="40"/>
      <c r="D80" s="40"/>
      <c r="E80" s="40"/>
      <c r="F80" s="40"/>
      <c r="G80" s="40"/>
      <c r="H80" s="40"/>
      <c r="J80" s="41" t="s">
        <v>13</v>
      </c>
      <c r="K80" s="40"/>
      <c r="L80" s="40"/>
      <c r="M80" s="40"/>
      <c r="N80" s="40"/>
      <c r="O80" s="40"/>
      <c r="P80" s="40"/>
    </row>
    <row r="81" spans="2:16" ht="11.25" customHeight="1">
      <c r="B81" s="41" t="s">
        <v>14</v>
      </c>
      <c r="C81" s="40"/>
      <c r="D81" s="40"/>
      <c r="E81" s="40"/>
      <c r="F81" s="40"/>
      <c r="G81" s="40"/>
      <c r="H81" s="40"/>
      <c r="I81" s="13"/>
      <c r="J81" s="54">
        <f>AA70+T77</f>
        <v>0</v>
      </c>
      <c r="K81" s="40"/>
      <c r="L81" s="40"/>
      <c r="M81" s="40"/>
      <c r="N81" s="40"/>
      <c r="O81" s="40"/>
      <c r="P81" s="40"/>
    </row>
    <row r="82" ht="15" hidden="1"/>
    <row r="83" ht="3" customHeight="1"/>
    <row r="84" spans="2:16" ht="11.25" customHeight="1">
      <c r="B84" s="42" t="s">
        <v>41</v>
      </c>
      <c r="C84" s="22"/>
      <c r="D84" s="22"/>
      <c r="E84" s="22"/>
      <c r="F84" s="22"/>
      <c r="G84" s="22"/>
      <c r="H84" s="22"/>
      <c r="J84" s="55">
        <f>J81</f>
        <v>0</v>
      </c>
      <c r="K84" s="22"/>
      <c r="L84" s="22"/>
      <c r="M84" s="22"/>
      <c r="N84" s="22"/>
      <c r="O84" s="22"/>
      <c r="P84" s="22"/>
    </row>
  </sheetData>
  <mergeCells count="174">
    <mergeCell ref="B81:H81"/>
    <mergeCell ref="J81:P81"/>
    <mergeCell ref="B84:H84"/>
    <mergeCell ref="J84:P84"/>
    <mergeCell ref="B15:Y15"/>
    <mergeCell ref="B48:Y48"/>
    <mergeCell ref="B70:Y70"/>
    <mergeCell ref="B76:F76"/>
    <mergeCell ref="T76:AA76"/>
    <mergeCell ref="B77:F77"/>
    <mergeCell ref="G77:N77"/>
    <mergeCell ref="B80:H80"/>
    <mergeCell ref="J80:P80"/>
    <mergeCell ref="B72:AA72"/>
    <mergeCell ref="C74:D74"/>
    <mergeCell ref="F74:L74"/>
    <mergeCell ref="M74:S74"/>
    <mergeCell ref="B69:C69"/>
    <mergeCell ref="D69:M69"/>
    <mergeCell ref="N69:T69"/>
    <mergeCell ref="U69:W69"/>
    <mergeCell ref="Z69:AA69"/>
    <mergeCell ref="B68:C68"/>
    <mergeCell ref="D68:M68"/>
    <mergeCell ref="N68:T68"/>
    <mergeCell ref="U68:W68"/>
    <mergeCell ref="Z68:AA68"/>
    <mergeCell ref="B67:C67"/>
    <mergeCell ref="D67:M67"/>
    <mergeCell ref="N67:T67"/>
    <mergeCell ref="U67:W67"/>
    <mergeCell ref="Z67:AA67"/>
    <mergeCell ref="B66:C66"/>
    <mergeCell ref="D66:M66"/>
    <mergeCell ref="N66:T66"/>
    <mergeCell ref="U66:W66"/>
    <mergeCell ref="Z66:AA66"/>
    <mergeCell ref="B65:C65"/>
    <mergeCell ref="D65:M65"/>
    <mergeCell ref="N65:T65"/>
    <mergeCell ref="U65:W65"/>
    <mergeCell ref="Z65:AA65"/>
    <mergeCell ref="B62:AA62"/>
    <mergeCell ref="B64:C64"/>
    <mergeCell ref="D64:M64"/>
    <mergeCell ref="N64:T64"/>
    <mergeCell ref="U64:W64"/>
    <mergeCell ref="Z64:AA64"/>
    <mergeCell ref="B54:H54"/>
    <mergeCell ref="J54:P54"/>
    <mergeCell ref="B55:H55"/>
    <mergeCell ref="J55:P55"/>
    <mergeCell ref="B58:H58"/>
    <mergeCell ref="J58:P58"/>
    <mergeCell ref="B50:AA50"/>
    <mergeCell ref="C52:D52"/>
    <mergeCell ref="F52:L52"/>
    <mergeCell ref="M52:S52"/>
    <mergeCell ref="B47:C47"/>
    <mergeCell ref="D47:M47"/>
    <mergeCell ref="N47:T47"/>
    <mergeCell ref="U47:W47"/>
    <mergeCell ref="Z47:AA47"/>
    <mergeCell ref="B46:C46"/>
    <mergeCell ref="D46:M46"/>
    <mergeCell ref="N46:T46"/>
    <mergeCell ref="U46:W46"/>
    <mergeCell ref="Z46:AA46"/>
    <mergeCell ref="B45:C45"/>
    <mergeCell ref="D45:M45"/>
    <mergeCell ref="N45:T45"/>
    <mergeCell ref="U45:W45"/>
    <mergeCell ref="Z45:AA45"/>
    <mergeCell ref="B44:C44"/>
    <mergeCell ref="D44:M44"/>
    <mergeCell ref="N44:T44"/>
    <mergeCell ref="U44:W44"/>
    <mergeCell ref="Z44:AA44"/>
    <mergeCell ref="B43:C43"/>
    <mergeCell ref="D43:M43"/>
    <mergeCell ref="N43:T43"/>
    <mergeCell ref="U43:W43"/>
    <mergeCell ref="Z43:AA43"/>
    <mergeCell ref="B42:C42"/>
    <mergeCell ref="D42:M42"/>
    <mergeCell ref="N42:T42"/>
    <mergeCell ref="U42:W42"/>
    <mergeCell ref="Z42:AA42"/>
    <mergeCell ref="B41:C41"/>
    <mergeCell ref="D41:M41"/>
    <mergeCell ref="N41:T41"/>
    <mergeCell ref="U41:W41"/>
    <mergeCell ref="Z41:AA41"/>
    <mergeCell ref="B40:C40"/>
    <mergeCell ref="D40:M40"/>
    <mergeCell ref="N40:T40"/>
    <mergeCell ref="U40:W40"/>
    <mergeCell ref="Z40:AA40"/>
    <mergeCell ref="B39:C39"/>
    <mergeCell ref="D39:M39"/>
    <mergeCell ref="N39:T39"/>
    <mergeCell ref="U39:W39"/>
    <mergeCell ref="Z39:AA39"/>
    <mergeCell ref="B38:C38"/>
    <mergeCell ref="D38:M38"/>
    <mergeCell ref="N38:T38"/>
    <mergeCell ref="U38:W38"/>
    <mergeCell ref="Z38:AA38"/>
    <mergeCell ref="B37:C37"/>
    <mergeCell ref="D37:M37"/>
    <mergeCell ref="N37:T37"/>
    <mergeCell ref="U37:W37"/>
    <mergeCell ref="Z37:AA37"/>
    <mergeCell ref="B36:C36"/>
    <mergeCell ref="D36:M36"/>
    <mergeCell ref="N36:T36"/>
    <mergeCell ref="U36:W36"/>
    <mergeCell ref="Z36:AA36"/>
    <mergeCell ref="B35:C35"/>
    <mergeCell ref="D35:M35"/>
    <mergeCell ref="N35:T35"/>
    <mergeCell ref="U35:W35"/>
    <mergeCell ref="Z35:AA35"/>
    <mergeCell ref="B34:C34"/>
    <mergeCell ref="D34:M34"/>
    <mergeCell ref="N34:T34"/>
    <mergeCell ref="U34:W34"/>
    <mergeCell ref="Z34:AA34"/>
    <mergeCell ref="B33:C33"/>
    <mergeCell ref="D33:M33"/>
    <mergeCell ref="N33:T33"/>
    <mergeCell ref="U33:W33"/>
    <mergeCell ref="Z33:AA33"/>
    <mergeCell ref="B30:AA30"/>
    <mergeCell ref="B32:C32"/>
    <mergeCell ref="D32:M32"/>
    <mergeCell ref="N32:T32"/>
    <mergeCell ref="U32:W32"/>
    <mergeCell ref="Z32:AA32"/>
    <mergeCell ref="B22:H22"/>
    <mergeCell ref="J22:P22"/>
    <mergeCell ref="B23:H23"/>
    <mergeCell ref="J23:P23"/>
    <mergeCell ref="B26:H26"/>
    <mergeCell ref="J26:P26"/>
    <mergeCell ref="B18:AA18"/>
    <mergeCell ref="C20:D20"/>
    <mergeCell ref="F20:J20"/>
    <mergeCell ref="L20:R20"/>
    <mergeCell ref="B14:C14"/>
    <mergeCell ref="D14:M14"/>
    <mergeCell ref="N14:T14"/>
    <mergeCell ref="U14:W14"/>
    <mergeCell ref="Z14:AA14"/>
    <mergeCell ref="B13:C13"/>
    <mergeCell ref="D13:M13"/>
    <mergeCell ref="N13:T13"/>
    <mergeCell ref="U13:W13"/>
    <mergeCell ref="Z13:AA13"/>
    <mergeCell ref="B12:C12"/>
    <mergeCell ref="D12:M12"/>
    <mergeCell ref="N12:T12"/>
    <mergeCell ref="U12:W12"/>
    <mergeCell ref="Z12:AA12"/>
    <mergeCell ref="B11:C11"/>
    <mergeCell ref="D11:M11"/>
    <mergeCell ref="N11:T11"/>
    <mergeCell ref="U11:W11"/>
    <mergeCell ref="Z11:AA11"/>
    <mergeCell ref="P1:V1"/>
    <mergeCell ref="R2:U2"/>
    <mergeCell ref="H3:Z3"/>
    <mergeCell ref="A6:AB6"/>
    <mergeCell ref="B9:AA9"/>
  </mergeCells>
  <printOptions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Sommer</cp:lastModifiedBy>
  <dcterms:modified xsi:type="dcterms:W3CDTF">2019-11-07T10:40:25Z</dcterms:modified>
  <cp:category/>
  <cp:version/>
  <cp:contentType/>
  <cp:contentStatus/>
</cp:coreProperties>
</file>